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'Arkusz1'!$A$1:$BJ$235</definedName>
  </definedNames>
  <calcPr fullCalcOnLoad="1"/>
</workbook>
</file>

<file path=xl/sharedStrings.xml><?xml version="1.0" encoding="utf-8"?>
<sst xmlns="http://schemas.openxmlformats.org/spreadsheetml/2006/main" count="369" uniqueCount="251">
  <si>
    <t>plan</t>
  </si>
  <si>
    <t xml:space="preserve">dotacje na </t>
  </si>
  <si>
    <t>Klasyfikacja</t>
  </si>
  <si>
    <t>Określenie</t>
  </si>
  <si>
    <t>dochodów</t>
  </si>
  <si>
    <t>zad. zlecone</t>
  </si>
  <si>
    <t>ogółem</t>
  </si>
  <si>
    <t>powierzone</t>
  </si>
  <si>
    <t>i własne</t>
  </si>
  <si>
    <t>Pozostała działalność</t>
  </si>
  <si>
    <t>w tym:</t>
  </si>
  <si>
    <t>OPIEKA SPOŁECZNA</t>
  </si>
  <si>
    <t>podatek rolny</t>
  </si>
  <si>
    <t>podatek leśny</t>
  </si>
  <si>
    <t>podatek od nieruchomości</t>
  </si>
  <si>
    <t>podatek od środków transportowych</t>
  </si>
  <si>
    <t>podatek od spadków i darowizn</t>
  </si>
  <si>
    <t>ADMINISTR.PAŃST. i SAMORZĄD.</t>
  </si>
  <si>
    <t>Urzędy Wojewódzkie</t>
  </si>
  <si>
    <t>RÓŻNE ROZLICZENIA</t>
  </si>
  <si>
    <t>URZĘDY NACZELNYCH ORGANÓW</t>
  </si>
  <si>
    <t>RAZEM DOCHODY:</t>
  </si>
  <si>
    <t>PRZYCHODY</t>
  </si>
  <si>
    <t>OGÓŁEM DOCHODY I PRZYCHODY:</t>
  </si>
  <si>
    <t>wskaźnik</t>
  </si>
  <si>
    <t>w %</t>
  </si>
  <si>
    <t>Drogi publiczne powiatowe</t>
  </si>
  <si>
    <t>wpływy z usług</t>
  </si>
  <si>
    <t>Obrona Cywilna</t>
  </si>
  <si>
    <t>Różne rozliczenia finansowe</t>
  </si>
  <si>
    <t>OŚWIATA i WYCHOWANIE</t>
  </si>
  <si>
    <t>Dział  010</t>
  </si>
  <si>
    <t>wpływy z różnych opłat</t>
  </si>
  <si>
    <t>ROLNICTWO i ŁOWIECTWO</t>
  </si>
  <si>
    <t>01095</t>
  </si>
  <si>
    <t>Dział</t>
  </si>
  <si>
    <t>Rozdział</t>
  </si>
  <si>
    <t>Paragraf</t>
  </si>
  <si>
    <t>pozostałe odsetki</t>
  </si>
  <si>
    <t>Dział  600</t>
  </si>
  <si>
    <t>TRANSPORT i ŁĄCZNOŚĆ</t>
  </si>
  <si>
    <t>60014</t>
  </si>
  <si>
    <t>dotacje celowe otrzymane z powiatu</t>
  </si>
  <si>
    <t>60016</t>
  </si>
  <si>
    <t>Drogi publiczne gminne</t>
  </si>
  <si>
    <t>wpływy z różnych dochodów</t>
  </si>
  <si>
    <t>Dział  700</t>
  </si>
  <si>
    <t>GOSPODARKA MIESZKANIOWA</t>
  </si>
  <si>
    <t>70005</t>
  </si>
  <si>
    <t>Gospodarka gruntami i nieruchom.</t>
  </si>
  <si>
    <t>wpływy z opłat za zarząd, użytkow. ...</t>
  </si>
  <si>
    <t>dochody z najmu i dzierżawy składn..</t>
  </si>
  <si>
    <t>70095</t>
  </si>
  <si>
    <t>dotacje celowe otrzym.z budż.państ.</t>
  </si>
  <si>
    <t>Dział  750</t>
  </si>
  <si>
    <t>Dział  751</t>
  </si>
  <si>
    <t>Dział  754</t>
  </si>
  <si>
    <t>Dział  756</t>
  </si>
  <si>
    <t>75601</t>
  </si>
  <si>
    <t>Wpływy z podatku doch.od osób fiz.</t>
  </si>
  <si>
    <t>podatek od dz.gosp.osób fiz.-karta pod.</t>
  </si>
  <si>
    <t>odsetki od nietermin.wpłat z tytułu pod..</t>
  </si>
  <si>
    <t>75615</t>
  </si>
  <si>
    <t>wpływy z róznych opłat</t>
  </si>
  <si>
    <t>podatek od posiadania psów</t>
  </si>
  <si>
    <t>wpływy z opłaty targowej</t>
  </si>
  <si>
    <t>podatek od czynności cywilnoprawnych</t>
  </si>
  <si>
    <t>odsetki od nietermin.wpłat z tytułu pod.</t>
  </si>
  <si>
    <t>75618</t>
  </si>
  <si>
    <t>Wpływy z innych opłat stanowiących</t>
  </si>
  <si>
    <t>wpływy z opłaty skarbowej</t>
  </si>
  <si>
    <t>75621</t>
  </si>
  <si>
    <t>podatek doch.od osób fizycznych</t>
  </si>
  <si>
    <t>podatek doch.od osób prawnych</t>
  </si>
  <si>
    <t>Dział  758</t>
  </si>
  <si>
    <t>subwencje ogólne z budżetu państw.</t>
  </si>
  <si>
    <t>Dział  801</t>
  </si>
  <si>
    <t>dotacje celowe otrzym.z budż.państw..</t>
  </si>
  <si>
    <t>Dział  853</t>
  </si>
  <si>
    <t>Rodziny zastępcze</t>
  </si>
  <si>
    <t>Ośrodki pomocy społecznej</t>
  </si>
  <si>
    <t>Usługi opiekuńcze i specjalistyczne</t>
  </si>
  <si>
    <t>85395</t>
  </si>
  <si>
    <t>Dział  900</t>
  </si>
  <si>
    <t>90001</t>
  </si>
  <si>
    <t>Gospodarka ściekowa i chrona wód</t>
  </si>
  <si>
    <t>środki na dofinans.własnych inwestycji</t>
  </si>
  <si>
    <t>90003</t>
  </si>
  <si>
    <t>Oczyszczanie miast i wsi</t>
  </si>
  <si>
    <t>90015</t>
  </si>
  <si>
    <t>Oświetlenie ulic,placów i dróg</t>
  </si>
  <si>
    <t>Dział  926</t>
  </si>
  <si>
    <t>KULTURA FIZYCZNA i SPORT</t>
  </si>
  <si>
    <t>Zadania z zakresu kultury fiz.i sportu</t>
  </si>
  <si>
    <t>Przychody z zaciągniętych pożyczek</t>
  </si>
  <si>
    <t>i kredytów na rynku krajowym</t>
  </si>
  <si>
    <t>01010</t>
  </si>
  <si>
    <t>środki na dofin.inwest.gmin z in.zródeł</t>
  </si>
  <si>
    <t>Składki na ubezp.zdrowotne</t>
  </si>
  <si>
    <t>dotacje celowe otrzym.z budż.państw</t>
  </si>
  <si>
    <t xml:space="preserve">                                     D O C H O D Y</t>
  </si>
  <si>
    <t>Szkoły podstawowe</t>
  </si>
  <si>
    <t>Dział 752</t>
  </si>
  <si>
    <t>OBRONA NARODOWA</t>
  </si>
  <si>
    <t>Pozostałe wydatki obronne</t>
  </si>
  <si>
    <t>wpływy z opłat za zezw.na sprzedaż alkoh.</t>
  </si>
  <si>
    <t>otrzymane spadki, zapisy i darowizny ...</t>
  </si>
  <si>
    <t>Dział  710</t>
  </si>
  <si>
    <t>DZIAŁALNOŚĆ USŁUGOWA</t>
  </si>
  <si>
    <t>Przychody z tyt. innych rozliczeń krajow.</t>
  </si>
  <si>
    <t xml:space="preserve">                                    SPRAWOZDANIE Z WYKONANIA </t>
  </si>
  <si>
    <t>0920</t>
  </si>
  <si>
    <t xml:space="preserve">Dział 500 </t>
  </si>
  <si>
    <t>Handel</t>
  </si>
  <si>
    <t>50095</t>
  </si>
  <si>
    <t>wpływy z róznych dochodów</t>
  </si>
  <si>
    <t>6292</t>
  </si>
  <si>
    <t>0470</t>
  </si>
  <si>
    <t>0690</t>
  </si>
  <si>
    <t>0750</t>
  </si>
  <si>
    <t>0970</t>
  </si>
  <si>
    <t xml:space="preserve">wpływy z różnych dochodów </t>
  </si>
  <si>
    <t>Cmentarze</t>
  </si>
  <si>
    <t>Ochotnicze Straże Pożarne</t>
  </si>
  <si>
    <t>0350</t>
  </si>
  <si>
    <t>0310</t>
  </si>
  <si>
    <t>0320</t>
  </si>
  <si>
    <t>0330</t>
  </si>
  <si>
    <t>0340</t>
  </si>
  <si>
    <t>0360</t>
  </si>
  <si>
    <t>0370</t>
  </si>
  <si>
    <t>0430</t>
  </si>
  <si>
    <t>0450</t>
  </si>
  <si>
    <t>0460</t>
  </si>
  <si>
    <t>0500</t>
  </si>
  <si>
    <t>0910</t>
  </si>
  <si>
    <t>0410</t>
  </si>
  <si>
    <t>0480</t>
  </si>
  <si>
    <t>0010</t>
  </si>
  <si>
    <t>0020</t>
  </si>
  <si>
    <t>Zespoły ekonom.administr.szkół</t>
  </si>
  <si>
    <t>Dział  852</t>
  </si>
  <si>
    <t>85204</t>
  </si>
  <si>
    <t>85213</t>
  </si>
  <si>
    <t>85214</t>
  </si>
  <si>
    <t>85219</t>
  </si>
  <si>
    <t>85228</t>
  </si>
  <si>
    <t>85295</t>
  </si>
  <si>
    <t>2320</t>
  </si>
  <si>
    <t>85212</t>
  </si>
  <si>
    <t>Świad. rodzinne oraz składki na ubezp.</t>
  </si>
  <si>
    <t>2010</t>
  </si>
  <si>
    <t>dotacje celowe na realizację zad.</t>
  </si>
  <si>
    <t>0960</t>
  </si>
  <si>
    <t>2030</t>
  </si>
  <si>
    <t>dotacje celowe otrzym.z budż.państwa..</t>
  </si>
  <si>
    <t>0830</t>
  </si>
  <si>
    <t>2360</t>
  </si>
  <si>
    <t>6290</t>
  </si>
  <si>
    <t>Dział  921</t>
  </si>
  <si>
    <t>92116</t>
  </si>
  <si>
    <t>Biblioteki</t>
  </si>
  <si>
    <t>dochody z najmu i dzierżawy</t>
  </si>
  <si>
    <t>Część wyrównawcza subwencji ogólnej</t>
  </si>
  <si>
    <t>dotacje celowe otrzym.z budżet.państwa</t>
  </si>
  <si>
    <t>dochody jst związane z realizacją zadań..</t>
  </si>
  <si>
    <t xml:space="preserve">wykonanie </t>
  </si>
  <si>
    <t>za 2005 rok</t>
  </si>
  <si>
    <t>na 2005 rok</t>
  </si>
  <si>
    <t xml:space="preserve">                        BUDŻETU GMINY MSZCZONÓW za 2005 rok</t>
  </si>
  <si>
    <t>środki na dofinans.własnych inwest.gmin</t>
  </si>
  <si>
    <t>wpłaywy z różnych opłat</t>
  </si>
  <si>
    <t>0870</t>
  </si>
  <si>
    <t>wpływy ze sprzedaży składników majątk.</t>
  </si>
  <si>
    <t>Plany zagospodarowania przestrzen.</t>
  </si>
  <si>
    <t>75616</t>
  </si>
  <si>
    <t>wpływy z opłat administracyjnej…</t>
  </si>
  <si>
    <t>2440</t>
  </si>
  <si>
    <t>dotacje otrzym.z fund.celowych</t>
  </si>
  <si>
    <t>Dział  854</t>
  </si>
  <si>
    <t>85415</t>
  </si>
  <si>
    <t xml:space="preserve">Pomoc materialna dla uczniów </t>
  </si>
  <si>
    <t>92109</t>
  </si>
  <si>
    <t>6298</t>
  </si>
  <si>
    <t>finansow.program.i projekt.ze środk.fund.</t>
  </si>
  <si>
    <t xml:space="preserve">                                       SPRAWOZDANIE Z WYKONANIA </t>
  </si>
  <si>
    <t xml:space="preserve">                               BUDŻETU GMINY MSZCZONÓW za  2005 r.</t>
  </si>
  <si>
    <t>2390</t>
  </si>
  <si>
    <t>6260</t>
  </si>
  <si>
    <t>6330</t>
  </si>
  <si>
    <t>Gimnazja</t>
  </si>
  <si>
    <t>Dział  851</t>
  </si>
  <si>
    <t>85154</t>
  </si>
  <si>
    <t>Przeciwdziałanie alkoholizmowi</t>
  </si>
  <si>
    <t>6310</t>
  </si>
  <si>
    <t>6339</t>
  </si>
  <si>
    <t>2020</t>
  </si>
  <si>
    <t>wpływy do budżetu ze środków specjal.</t>
  </si>
  <si>
    <t>dot.otrzym.z fund.celowych na real.inwest.</t>
  </si>
  <si>
    <t>Wybory Prezydenta Rzeczp.Polski</t>
  </si>
  <si>
    <t>Wybory do Sejmu i Senatu</t>
  </si>
  <si>
    <t>wpływy z opłaty eksploatacyjnej</t>
  </si>
  <si>
    <t>finansow.program.i projekt.z fund.strukt.</t>
  </si>
  <si>
    <t xml:space="preserve">dotacje cel.otrzymane z budżet.państwa </t>
  </si>
  <si>
    <t>współfinans.progr.i projekt.z fund.strukt.</t>
  </si>
  <si>
    <t xml:space="preserve">wpływy z róznych opłat </t>
  </si>
  <si>
    <t>otrzymane spadki,zapisy i darowizny…</t>
  </si>
  <si>
    <t xml:space="preserve">pozostałe odsetki </t>
  </si>
  <si>
    <t>współfinans.prog.i projekt.ze środk.strukt.</t>
  </si>
  <si>
    <t xml:space="preserve">Przych.z zaciąg.pozycz.na finans.zad. </t>
  </si>
  <si>
    <t>real.z udziałem śr.poch.z budżet.UE</t>
  </si>
  <si>
    <t xml:space="preserve">Załącznik Nr 1 do Zarządzenia Burmistrza Miasta Mszczonowa </t>
  </si>
  <si>
    <t>Nr  10/06 z dnia 17 marca 2006r.</t>
  </si>
  <si>
    <t>dotac.elowe na realizac.zadań bieżących</t>
  </si>
  <si>
    <t>dochod.jst. Związan.z realiz.zad.zleconych</t>
  </si>
  <si>
    <t>dochody z najmu i dzierżawy składn.mająt.</t>
  </si>
  <si>
    <t xml:space="preserve">Urzędy gmin, miast </t>
  </si>
  <si>
    <t>Urzędy Naczelnych Organów władzy</t>
  </si>
  <si>
    <t>DOCHODY OD OSÓB PRAWNYCH,</t>
  </si>
  <si>
    <t>OD OSÓB FIZYCZNYCH I OD INNYCH</t>
  </si>
  <si>
    <t xml:space="preserve">JEDNOSTEK NIEPOSIADAJĄCYCH </t>
  </si>
  <si>
    <t xml:space="preserve">OSOBOWOŚCI PRAWNEJ ORAZ </t>
  </si>
  <si>
    <t>WYDATKI ZWIĄZANE Z ICH POBOREM</t>
  </si>
  <si>
    <t>BEZPIECZEŃSTWO PUBLICZNE</t>
  </si>
  <si>
    <t xml:space="preserve">OCHRONA ZDROWIA </t>
  </si>
  <si>
    <t xml:space="preserve">Zasiłki i pomoc w naturze... </t>
  </si>
  <si>
    <t>POZOSTAŁE ZAD.Z ZAKRESIE</t>
  </si>
  <si>
    <t>POLITYKI SPOŁECZNEJ</t>
  </si>
  <si>
    <t>EDUKACYJNA OPIEKA WYCHOW.</t>
  </si>
  <si>
    <t>GOSPODARKA KOMUNALNA I</t>
  </si>
  <si>
    <t>OCHRONA ŚRODOWISKA</t>
  </si>
  <si>
    <t>KULTURA I OCHRONA DZIEDZICTWA</t>
  </si>
  <si>
    <t>NARODOWEGO</t>
  </si>
  <si>
    <t>Domy i ośrodki kultury, świetlice i kluby</t>
  </si>
  <si>
    <t xml:space="preserve">dochody jednostek samorządu </t>
  </si>
  <si>
    <t>terytorialnego na podstawie ustaw</t>
  </si>
  <si>
    <t>Udziały gmin w podatkach stanowiących</t>
  </si>
  <si>
    <t>dochód budżetu państwa</t>
  </si>
  <si>
    <t xml:space="preserve">Wpływy z podatku rolnego,podatku  </t>
  </si>
  <si>
    <t>leśnego podatku od spadków i darowizn</t>
  </si>
  <si>
    <t>podatku od czynności cywilnoprawnych</t>
  </si>
  <si>
    <t xml:space="preserve">oraz podatków i opłat lokalnych </t>
  </si>
  <si>
    <t xml:space="preserve">od osób fizycznych </t>
  </si>
  <si>
    <t xml:space="preserve">Wpływy z podatku rolnego,podatku </t>
  </si>
  <si>
    <t>leśnego,podatku od czynności cywilno-</t>
  </si>
  <si>
    <t xml:space="preserve"> -prawnych, podatków i opłat lokalnych</t>
  </si>
  <si>
    <t xml:space="preserve">od osób prawnych i innych jednostek </t>
  </si>
  <si>
    <t xml:space="preserve">organizacyjnych </t>
  </si>
  <si>
    <t>Infrastuktura wodoc.i sanitarna wsi</t>
  </si>
  <si>
    <t>Część oświatowa subwencji ogólnej</t>
  </si>
  <si>
    <t>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</si>
</sst>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1"/>
      <name val="Arial CE"/>
      <family val="0"/>
    </font>
    <font>
      <b/>
      <sz val="8"/>
      <name val="Arial CE"/>
      <family val="2"/>
    </font>
    <font>
      <sz val="11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i/>
      <sz val="11"/>
      <name val="Arial CE"/>
      <family val="2"/>
    </font>
    <font>
      <i/>
      <sz val="7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dashed"/>
    </border>
    <border>
      <left style="thin"/>
      <right style="thin"/>
      <top style="thin"/>
      <bottom style="dashed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>
        <color indexed="63"/>
      </top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thick"/>
      <right style="thin"/>
      <top>
        <color indexed="63"/>
      </top>
      <bottom style="thick"/>
    </border>
    <border>
      <left style="thick"/>
      <right style="thin"/>
      <top style="hair"/>
      <bottom style="thin"/>
    </border>
    <border>
      <left style="thin"/>
      <right style="thin"/>
      <top style="hair"/>
      <bottom style="thin"/>
    </border>
    <border>
      <left style="thick"/>
      <right style="thin"/>
      <top style="dashed"/>
      <bottom style="hair"/>
    </border>
    <border>
      <left style="thin"/>
      <right style="thin"/>
      <top style="dashed"/>
      <bottom style="hair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ck"/>
      <top style="dashed"/>
      <bottom style="hair"/>
    </border>
    <border>
      <left style="thin"/>
      <right style="thick"/>
      <top style="hair"/>
      <bottom style="thin"/>
    </border>
    <border>
      <left style="thin"/>
      <right style="thick"/>
      <top style="thin"/>
      <bottom style="dashed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dashed"/>
    </border>
    <border>
      <left style="thin"/>
      <right style="thick"/>
      <top style="dashed"/>
      <bottom style="thin"/>
    </border>
    <border>
      <left style="thin"/>
      <right style="thick"/>
      <top style="dashed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hair"/>
      <bottom style="hair"/>
    </border>
    <border>
      <left style="thin"/>
      <right style="thick"/>
      <top style="hair"/>
      <bottom style="medium"/>
    </border>
    <border>
      <left style="thin"/>
      <right style="thick"/>
      <top style="medium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 style="thick"/>
      <bottom>
        <color indexed="63"/>
      </bottom>
    </border>
    <border>
      <left style="thick"/>
      <right style="thick"/>
      <top style="thick"/>
      <bottom style="dotted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thick"/>
      <top style="hair"/>
      <bottom style="thick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dashed"/>
      <bottom style="thick"/>
    </border>
    <border>
      <left style="thin"/>
      <right style="thin"/>
      <top style="dashed"/>
      <bottom style="thick"/>
    </border>
    <border>
      <left style="thin"/>
      <right style="thick"/>
      <top style="dashed"/>
      <bottom style="thick"/>
    </border>
    <border>
      <left style="thin"/>
      <right style="thick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3" borderId="15" xfId="0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3" fontId="3" fillId="3" borderId="17" xfId="0" applyNumberFormat="1" applyFont="1" applyFill="1" applyBorder="1" applyAlignment="1">
      <alignment/>
    </xf>
    <xf numFmtId="49" fontId="0" fillId="0" borderId="18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1" fillId="0" borderId="8" xfId="0" applyNumberFormat="1" applyFon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3" fillId="3" borderId="20" xfId="0" applyNumberFormat="1" applyFont="1" applyFill="1" applyBorder="1" applyAlignment="1">
      <alignment horizontal="left"/>
    </xf>
    <xf numFmtId="49" fontId="3" fillId="3" borderId="16" xfId="0" applyNumberFormat="1" applyFont="1" applyFill="1" applyBorder="1" applyAlignment="1">
      <alignment horizontal="left"/>
    </xf>
    <xf numFmtId="49" fontId="0" fillId="0" borderId="21" xfId="0" applyNumberFormat="1" applyBorder="1" applyAlignment="1">
      <alignment horizontal="right"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3" fontId="0" fillId="0" borderId="27" xfId="0" applyNumberFormat="1" applyFont="1" applyBorder="1" applyAlignment="1">
      <alignment/>
    </xf>
    <xf numFmtId="49" fontId="0" fillId="0" borderId="28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3" fontId="0" fillId="0" borderId="29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3" fontId="0" fillId="0" borderId="25" xfId="0" applyNumberFormat="1" applyFont="1" applyBorder="1" applyAlignment="1">
      <alignment/>
    </xf>
    <xf numFmtId="49" fontId="0" fillId="0" borderId="26" xfId="0" applyNumberFormat="1" applyBorder="1" applyAlignment="1">
      <alignment horizontal="right"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49" fontId="0" fillId="0" borderId="28" xfId="0" applyNumberFormat="1" applyBorder="1" applyAlignment="1">
      <alignment horizontal="right"/>
    </xf>
    <xf numFmtId="0" fontId="0" fillId="0" borderId="29" xfId="0" applyBorder="1" applyAlignment="1">
      <alignment/>
    </xf>
    <xf numFmtId="3" fontId="0" fillId="0" borderId="29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3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65" fontId="0" fillId="0" borderId="5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49" fontId="1" fillId="0" borderId="33" xfId="0" applyNumberFormat="1" applyFont="1" applyFill="1" applyBorder="1" applyAlignment="1">
      <alignment horizontal="right"/>
    </xf>
    <xf numFmtId="0" fontId="1" fillId="0" borderId="34" xfId="0" applyFont="1" applyFill="1" applyBorder="1" applyAlignment="1">
      <alignment horizontal="left"/>
    </xf>
    <xf numFmtId="3" fontId="4" fillId="0" borderId="34" xfId="0" applyNumberFormat="1" applyFont="1" applyFill="1" applyBorder="1" applyAlignment="1">
      <alignment horizontal="right"/>
    </xf>
    <xf numFmtId="165" fontId="0" fillId="0" borderId="35" xfId="0" applyNumberFormat="1" applyFont="1" applyFill="1" applyBorder="1" applyAlignment="1">
      <alignment/>
    </xf>
    <xf numFmtId="165" fontId="0" fillId="0" borderId="36" xfId="0" applyNumberFormat="1" applyFont="1" applyFill="1" applyBorder="1" applyAlignment="1">
      <alignment/>
    </xf>
    <xf numFmtId="165" fontId="0" fillId="0" borderId="37" xfId="0" applyNumberFormat="1" applyFont="1" applyFill="1" applyBorder="1" applyAlignment="1">
      <alignment/>
    </xf>
    <xf numFmtId="165" fontId="1" fillId="3" borderId="38" xfId="0" applyNumberFormat="1" applyFont="1" applyFill="1" applyBorder="1" applyAlignment="1">
      <alignment/>
    </xf>
    <xf numFmtId="165" fontId="1" fillId="0" borderId="39" xfId="0" applyNumberFormat="1" applyFont="1" applyFill="1" applyBorder="1" applyAlignment="1">
      <alignment/>
    </xf>
    <xf numFmtId="165" fontId="1" fillId="0" borderId="37" xfId="0" applyNumberFormat="1" applyFont="1" applyFill="1" applyBorder="1" applyAlignment="1">
      <alignment/>
    </xf>
    <xf numFmtId="165" fontId="0" fillId="0" borderId="40" xfId="0" applyNumberFormat="1" applyFont="1" applyFill="1" applyBorder="1" applyAlignment="1">
      <alignment/>
    </xf>
    <xf numFmtId="165" fontId="0" fillId="0" borderId="41" xfId="0" applyNumberFormat="1" applyFont="1" applyFill="1" applyBorder="1" applyAlignment="1">
      <alignment/>
    </xf>
    <xf numFmtId="49" fontId="1" fillId="0" borderId="33" xfId="0" applyNumberFormat="1" applyFont="1" applyBorder="1" applyAlignment="1">
      <alignment horizontal="right"/>
    </xf>
    <xf numFmtId="0" fontId="1" fillId="0" borderId="34" xfId="0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165" fontId="1" fillId="3" borderId="42" xfId="0" applyNumberFormat="1" applyFont="1" applyFill="1" applyBorder="1" applyAlignment="1">
      <alignment/>
    </xf>
    <xf numFmtId="165" fontId="0" fillId="0" borderId="43" xfId="0" applyNumberFormat="1" applyFont="1" applyFill="1" applyBorder="1" applyAlignment="1">
      <alignment/>
    </xf>
    <xf numFmtId="165" fontId="0" fillId="0" borderId="44" xfId="0" applyNumberFormat="1" applyFont="1" applyFill="1" applyBorder="1" applyAlignment="1">
      <alignment/>
    </xf>
    <xf numFmtId="165" fontId="1" fillId="3" borderId="45" xfId="0" applyNumberFormat="1" applyFont="1" applyFill="1" applyBorder="1" applyAlignment="1">
      <alignment/>
    </xf>
    <xf numFmtId="0" fontId="1" fillId="2" borderId="46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49" fontId="1" fillId="4" borderId="48" xfId="0" applyNumberFormat="1" applyFont="1" applyFill="1" applyBorder="1" applyAlignment="1">
      <alignment horizontal="center"/>
    </xf>
    <xf numFmtId="165" fontId="0" fillId="0" borderId="31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" xfId="0" applyFont="1" applyFill="1" applyBorder="1" applyAlignment="1">
      <alignment horizontal="left"/>
    </xf>
    <xf numFmtId="49" fontId="0" fillId="0" borderId="49" xfId="0" applyNumberFormat="1" applyBorder="1" applyAlignment="1">
      <alignment horizontal="right"/>
    </xf>
    <xf numFmtId="0" fontId="0" fillId="0" borderId="50" xfId="0" applyBorder="1" applyAlignment="1">
      <alignment/>
    </xf>
    <xf numFmtId="3" fontId="0" fillId="0" borderId="50" xfId="0" applyNumberFormat="1" applyBorder="1" applyAlignment="1">
      <alignment/>
    </xf>
    <xf numFmtId="165" fontId="0" fillId="0" borderId="51" xfId="0" applyNumberFormat="1" applyFont="1" applyFill="1" applyBorder="1" applyAlignment="1">
      <alignment/>
    </xf>
    <xf numFmtId="49" fontId="0" fillId="0" borderId="5" xfId="0" applyNumberFormat="1" applyBorder="1" applyAlignment="1">
      <alignment horizontal="right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3" fontId="0" fillId="0" borderId="53" xfId="0" applyNumberFormat="1" applyBorder="1" applyAlignment="1">
      <alignment/>
    </xf>
    <xf numFmtId="165" fontId="0" fillId="0" borderId="54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1" fillId="0" borderId="0" xfId="0" applyFont="1" applyAlignment="1">
      <alignment horizontal="left"/>
    </xf>
    <xf numFmtId="49" fontId="0" fillId="0" borderId="52" xfId="0" applyNumberFormat="1" applyBorder="1" applyAlignment="1">
      <alignment horizontal="right"/>
    </xf>
    <xf numFmtId="0" fontId="10" fillId="0" borderId="0" xfId="0" applyFont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55" xfId="0" applyFont="1" applyBorder="1" applyAlignment="1">
      <alignment horizontal="center"/>
    </xf>
    <xf numFmtId="0" fontId="14" fillId="0" borderId="56" xfId="0" applyFont="1" applyBorder="1" applyAlignment="1">
      <alignment/>
    </xf>
    <xf numFmtId="0" fontId="3" fillId="3" borderId="57" xfId="0" applyFont="1" applyFill="1" applyBorder="1" applyAlignment="1">
      <alignment/>
    </xf>
    <xf numFmtId="0" fontId="3" fillId="3" borderId="58" xfId="0" applyFont="1" applyFill="1" applyBorder="1" applyAlignment="1">
      <alignment/>
    </xf>
    <xf numFmtId="3" fontId="1" fillId="0" borderId="58" xfId="0" applyNumberFormat="1" applyFont="1" applyBorder="1" applyAlignment="1">
      <alignment/>
    </xf>
    <xf numFmtId="165" fontId="1" fillId="0" borderId="59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165" fontId="1" fillId="0" borderId="42" xfId="0" applyNumberFormat="1" applyFont="1" applyFill="1" applyBorder="1" applyAlignment="1">
      <alignment/>
    </xf>
    <xf numFmtId="0" fontId="3" fillId="3" borderId="60" xfId="0" applyFont="1" applyFill="1" applyBorder="1" applyAlignment="1">
      <alignment/>
    </xf>
    <xf numFmtId="0" fontId="3" fillId="3" borderId="61" xfId="0" applyFont="1" applyFill="1" applyBorder="1" applyAlignment="1">
      <alignment/>
    </xf>
    <xf numFmtId="3" fontId="1" fillId="0" borderId="61" xfId="0" applyNumberFormat="1" applyFont="1" applyBorder="1" applyAlignment="1">
      <alignment/>
    </xf>
    <xf numFmtId="165" fontId="1" fillId="0" borderId="62" xfId="0" applyNumberFormat="1" applyFont="1" applyFill="1" applyBorder="1" applyAlignment="1">
      <alignment/>
    </xf>
    <xf numFmtId="165" fontId="0" fillId="0" borderId="3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165" fontId="1" fillId="0" borderId="37" xfId="0" applyNumberFormat="1" applyFont="1" applyFill="1" applyBorder="1" applyAlignment="1">
      <alignment/>
    </xf>
    <xf numFmtId="3" fontId="0" fillId="0" borderId="50" xfId="0" applyNumberFormat="1" applyFont="1" applyBorder="1" applyAlignment="1">
      <alignment/>
    </xf>
    <xf numFmtId="49" fontId="0" fillId="0" borderId="63" xfId="0" applyNumberFormat="1" applyBorder="1" applyAlignment="1">
      <alignment horizontal="right"/>
    </xf>
    <xf numFmtId="0" fontId="0" fillId="0" borderId="64" xfId="0" applyBorder="1" applyAlignment="1">
      <alignment/>
    </xf>
    <xf numFmtId="3" fontId="0" fillId="0" borderId="64" xfId="0" applyNumberFormat="1" applyBorder="1" applyAlignment="1">
      <alignment/>
    </xf>
    <xf numFmtId="49" fontId="1" fillId="0" borderId="8" xfId="0" applyNumberFormat="1" applyFont="1" applyBorder="1" applyAlignment="1">
      <alignment horizontal="right"/>
    </xf>
    <xf numFmtId="49" fontId="0" fillId="0" borderId="26" xfId="0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3" fontId="0" fillId="0" borderId="27" xfId="0" applyNumberFormat="1" applyFont="1" applyBorder="1" applyAlignment="1">
      <alignment/>
    </xf>
    <xf numFmtId="165" fontId="0" fillId="0" borderId="35" xfId="0" applyNumberFormat="1" applyFont="1" applyFill="1" applyBorder="1" applyAlignment="1">
      <alignment/>
    </xf>
    <xf numFmtId="49" fontId="0" fillId="0" borderId="28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3" fontId="0" fillId="0" borderId="29" xfId="0" applyNumberFormat="1" applyFont="1" applyBorder="1" applyAlignment="1">
      <alignment/>
    </xf>
    <xf numFmtId="165" fontId="0" fillId="0" borderId="43" xfId="0" applyNumberFormat="1" applyFont="1" applyFill="1" applyBorder="1" applyAlignment="1">
      <alignment/>
    </xf>
    <xf numFmtId="49" fontId="0" fillId="0" borderId="52" xfId="0" applyNumberFormat="1" applyFont="1" applyFill="1" applyBorder="1" applyAlignment="1">
      <alignment horizontal="right"/>
    </xf>
    <xf numFmtId="0" fontId="0" fillId="0" borderId="53" xfId="0" applyFont="1" applyFill="1" applyBorder="1" applyAlignment="1">
      <alignment horizontal="left"/>
    </xf>
    <xf numFmtId="3" fontId="7" fillId="0" borderId="53" xfId="0" applyNumberFormat="1" applyFont="1" applyFill="1" applyBorder="1" applyAlignment="1">
      <alignment horizontal="right"/>
    </xf>
    <xf numFmtId="3" fontId="5" fillId="0" borderId="53" xfId="0" applyNumberFormat="1" applyFont="1" applyFill="1" applyBorder="1" applyAlignment="1">
      <alignment horizontal="right"/>
    </xf>
    <xf numFmtId="3" fontId="3" fillId="0" borderId="53" xfId="0" applyNumberFormat="1" applyFont="1" applyFill="1" applyBorder="1" applyAlignment="1">
      <alignment horizontal="right"/>
    </xf>
    <xf numFmtId="0" fontId="0" fillId="0" borderId="26" xfId="0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0" fontId="0" fillId="0" borderId="53" xfId="0" applyFont="1" applyBorder="1" applyAlignment="1">
      <alignment/>
    </xf>
    <xf numFmtId="3" fontId="0" fillId="0" borderId="53" xfId="0" applyNumberFormat="1" applyFont="1" applyBorder="1" applyAlignment="1">
      <alignment/>
    </xf>
    <xf numFmtId="0" fontId="0" fillId="0" borderId="28" xfId="0" applyFont="1" applyBorder="1" applyAlignment="1">
      <alignment/>
    </xf>
    <xf numFmtId="49" fontId="0" fillId="0" borderId="19" xfId="0" applyNumberFormat="1" applyFont="1" applyFill="1" applyBorder="1" applyAlignment="1">
      <alignment horizontal="right"/>
    </xf>
    <xf numFmtId="49" fontId="0" fillId="0" borderId="52" xfId="0" applyNumberFormat="1" applyFont="1" applyBorder="1" applyAlignment="1">
      <alignment horizontal="right"/>
    </xf>
    <xf numFmtId="165" fontId="3" fillId="3" borderId="45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horizontal="left"/>
    </xf>
    <xf numFmtId="3" fontId="7" fillId="0" borderId="29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165" fontId="0" fillId="0" borderId="54" xfId="0" applyNumberFormat="1" applyFont="1" applyFill="1" applyBorder="1" applyAlignment="1">
      <alignment/>
    </xf>
    <xf numFmtId="49" fontId="0" fillId="0" borderId="33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3" fontId="0" fillId="0" borderId="34" xfId="0" applyNumberFormat="1" applyFont="1" applyBorder="1" applyAlignment="1">
      <alignment/>
    </xf>
    <xf numFmtId="165" fontId="0" fillId="0" borderId="39" xfId="0" applyNumberFormat="1" applyFont="1" applyFill="1" applyBorder="1" applyAlignment="1">
      <alignment/>
    </xf>
    <xf numFmtId="165" fontId="0" fillId="0" borderId="65" xfId="0" applyNumberFormat="1" applyFont="1" applyFill="1" applyBorder="1" applyAlignment="1">
      <alignment/>
    </xf>
    <xf numFmtId="49" fontId="0" fillId="0" borderId="66" xfId="0" applyNumberFormat="1" applyBorder="1" applyAlignment="1">
      <alignment horizontal="right"/>
    </xf>
    <xf numFmtId="0" fontId="0" fillId="0" borderId="67" xfId="0" applyBorder="1" applyAlignment="1">
      <alignment/>
    </xf>
    <xf numFmtId="3" fontId="0" fillId="0" borderId="67" xfId="0" applyNumberFormat="1" applyBorder="1" applyAlignment="1">
      <alignment/>
    </xf>
    <xf numFmtId="49" fontId="0" fillId="0" borderId="49" xfId="0" applyNumberFormat="1" applyFont="1" applyBorder="1" applyAlignment="1">
      <alignment horizontal="right"/>
    </xf>
    <xf numFmtId="0" fontId="0" fillId="0" borderId="50" xfId="0" applyFont="1" applyBorder="1" applyAlignment="1">
      <alignment/>
    </xf>
    <xf numFmtId="49" fontId="0" fillId="0" borderId="19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63" xfId="0" applyBorder="1" applyAlignment="1">
      <alignment/>
    </xf>
    <xf numFmtId="165" fontId="0" fillId="0" borderId="37" xfId="0" applyNumberFormat="1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3" fontId="1" fillId="0" borderId="34" xfId="0" applyNumberFormat="1" applyFont="1" applyBorder="1" applyAlignment="1">
      <alignment/>
    </xf>
    <xf numFmtId="165" fontId="1" fillId="0" borderId="39" xfId="0" applyNumberFormat="1" applyFont="1" applyFill="1" applyBorder="1" applyAlignment="1">
      <alignment/>
    </xf>
    <xf numFmtId="165" fontId="0" fillId="0" borderId="42" xfId="0" applyNumberFormat="1" applyFont="1" applyFill="1" applyBorder="1" applyAlignment="1">
      <alignment/>
    </xf>
    <xf numFmtId="0" fontId="0" fillId="0" borderId="66" xfId="0" applyBorder="1" applyAlignment="1">
      <alignment/>
    </xf>
    <xf numFmtId="0" fontId="0" fillId="0" borderId="68" xfId="0" applyBorder="1" applyAlignment="1">
      <alignment/>
    </xf>
    <xf numFmtId="3" fontId="0" fillId="0" borderId="68" xfId="0" applyNumberFormat="1" applyBorder="1" applyAlignment="1">
      <alignment/>
    </xf>
    <xf numFmtId="165" fontId="0" fillId="0" borderId="68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3" fontId="3" fillId="3" borderId="7" xfId="0" applyNumberFormat="1" applyFont="1" applyFill="1" applyBorder="1" applyAlignment="1">
      <alignment/>
    </xf>
    <xf numFmtId="165" fontId="3" fillId="3" borderId="42" xfId="0" applyNumberFormat="1" applyFont="1" applyFill="1" applyBorder="1" applyAlignment="1">
      <alignment/>
    </xf>
    <xf numFmtId="49" fontId="0" fillId="0" borderId="21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49" fontId="0" fillId="0" borderId="68" xfId="0" applyNumberFormat="1" applyBorder="1" applyAlignment="1">
      <alignment horizontal="right"/>
    </xf>
    <xf numFmtId="165" fontId="0" fillId="0" borderId="42" xfId="0" applyNumberFormat="1" applyFont="1" applyFill="1" applyBorder="1" applyAlignment="1">
      <alignment/>
    </xf>
    <xf numFmtId="165" fontId="1" fillId="1" borderId="39" xfId="0" applyNumberFormat="1" applyFont="1" applyFill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3" fontId="0" fillId="0" borderId="70" xfId="0" applyNumberFormat="1" applyFont="1" applyBorder="1" applyAlignment="1">
      <alignment/>
    </xf>
    <xf numFmtId="165" fontId="0" fillId="0" borderId="71" xfId="0" applyNumberFormat="1" applyFont="1" applyFill="1" applyBorder="1" applyAlignment="1">
      <alignment/>
    </xf>
    <xf numFmtId="0" fontId="0" fillId="0" borderId="52" xfId="0" applyFont="1" applyBorder="1" applyAlignment="1">
      <alignment/>
    </xf>
    <xf numFmtId="0" fontId="3" fillId="3" borderId="19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165" fontId="1" fillId="3" borderId="31" xfId="0" applyNumberFormat="1" applyFont="1" applyFill="1" applyBorder="1" applyAlignment="1">
      <alignment/>
    </xf>
    <xf numFmtId="0" fontId="3" fillId="3" borderId="72" xfId="0" applyFont="1" applyFill="1" applyBorder="1" applyAlignment="1">
      <alignment/>
    </xf>
    <xf numFmtId="0" fontId="3" fillId="3" borderId="73" xfId="0" applyFont="1" applyFill="1" applyBorder="1" applyAlignment="1">
      <alignment/>
    </xf>
    <xf numFmtId="3" fontId="3" fillId="3" borderId="73" xfId="0" applyNumberFormat="1" applyFont="1" applyFill="1" applyBorder="1" applyAlignment="1">
      <alignment/>
    </xf>
    <xf numFmtId="49" fontId="3" fillId="3" borderId="19" xfId="0" applyNumberFormat="1" applyFont="1" applyFill="1" applyBorder="1" applyAlignment="1">
      <alignment horizontal="right"/>
    </xf>
    <xf numFmtId="3" fontId="1" fillId="3" borderId="2" xfId="0" applyNumberFormat="1" applyFont="1" applyFill="1" applyBorder="1" applyAlignment="1">
      <alignment/>
    </xf>
    <xf numFmtId="49" fontId="3" fillId="3" borderId="72" xfId="0" applyNumberFormat="1" applyFont="1" applyFill="1" applyBorder="1" applyAlignment="1">
      <alignment horizontal="right"/>
    </xf>
    <xf numFmtId="3" fontId="1" fillId="3" borderId="73" xfId="0" applyNumberFormat="1" applyFont="1" applyFill="1" applyBorder="1" applyAlignment="1">
      <alignment/>
    </xf>
    <xf numFmtId="165" fontId="1" fillId="3" borderId="74" xfId="0" applyNumberFormat="1" applyFont="1" applyFill="1" applyBorder="1" applyAlignment="1">
      <alignment/>
    </xf>
    <xf numFmtId="165" fontId="3" fillId="1" borderId="74" xfId="0" applyNumberFormat="1" applyFont="1" applyFill="1" applyBorder="1" applyAlignment="1">
      <alignment/>
    </xf>
    <xf numFmtId="49" fontId="1" fillId="0" borderId="19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165" fontId="1" fillId="0" borderId="31" xfId="0" applyNumberFormat="1" applyFont="1" applyFill="1" applyBorder="1" applyAlignment="1">
      <alignment/>
    </xf>
    <xf numFmtId="49" fontId="1" fillId="0" borderId="69" xfId="0" applyNumberFormat="1" applyFont="1" applyBorder="1" applyAlignment="1">
      <alignment horizontal="right"/>
    </xf>
    <xf numFmtId="0" fontId="1" fillId="0" borderId="70" xfId="0" applyFont="1" applyBorder="1" applyAlignment="1">
      <alignment/>
    </xf>
    <xf numFmtId="3" fontId="1" fillId="0" borderId="70" xfId="0" applyNumberFormat="1" applyFont="1" applyBorder="1" applyAlignment="1">
      <alignment/>
    </xf>
    <xf numFmtId="165" fontId="1" fillId="0" borderId="71" xfId="0" applyNumberFormat="1" applyFont="1" applyFill="1" applyBorder="1" applyAlignment="1">
      <alignment/>
    </xf>
    <xf numFmtId="49" fontId="1" fillId="0" borderId="19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165" fontId="1" fillId="0" borderId="31" xfId="0" applyNumberFormat="1" applyFont="1" applyFill="1" applyBorder="1" applyAlignment="1">
      <alignment/>
    </xf>
    <xf numFmtId="49" fontId="1" fillId="0" borderId="69" xfId="0" applyNumberFormat="1" applyFont="1" applyBorder="1" applyAlignment="1">
      <alignment horizontal="right"/>
    </xf>
    <xf numFmtId="0" fontId="1" fillId="0" borderId="70" xfId="0" applyFont="1" applyBorder="1" applyAlignment="1">
      <alignment/>
    </xf>
    <xf numFmtId="3" fontId="1" fillId="0" borderId="70" xfId="0" applyNumberFormat="1" applyFont="1" applyBorder="1" applyAlignment="1">
      <alignment/>
    </xf>
    <xf numFmtId="165" fontId="1" fillId="0" borderId="71" xfId="0" applyNumberFormat="1" applyFont="1" applyFill="1" applyBorder="1" applyAlignment="1">
      <alignment/>
    </xf>
    <xf numFmtId="165" fontId="0" fillId="0" borderId="68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5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49" fontId="1" fillId="4" borderId="46" xfId="0" applyNumberFormat="1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3" fontId="1" fillId="4" borderId="47" xfId="0" applyNumberFormat="1" applyFont="1" applyFill="1" applyBorder="1" applyAlignment="1">
      <alignment horizontal="center"/>
    </xf>
    <xf numFmtId="49" fontId="1" fillId="4" borderId="48" xfId="0" applyNumberFormat="1" applyFont="1" applyFill="1" applyBorder="1" applyAlignment="1">
      <alignment horizontal="center"/>
    </xf>
    <xf numFmtId="49" fontId="0" fillId="0" borderId="75" xfId="0" applyNumberFormat="1" applyBorder="1" applyAlignment="1">
      <alignment horizontal="right"/>
    </xf>
    <xf numFmtId="0" fontId="0" fillId="0" borderId="76" xfId="0" applyBorder="1" applyAlignment="1">
      <alignment/>
    </xf>
    <xf numFmtId="3" fontId="0" fillId="0" borderId="76" xfId="0" applyNumberFormat="1" applyBorder="1" applyAlignment="1">
      <alignment/>
    </xf>
    <xf numFmtId="165" fontId="0" fillId="0" borderId="77" xfId="0" applyNumberFormat="1" applyFont="1" applyFill="1" applyBorder="1" applyAlignment="1">
      <alignment/>
    </xf>
    <xf numFmtId="49" fontId="3" fillId="3" borderId="6" xfId="0" applyNumberFormat="1" applyFont="1" applyFill="1" applyBorder="1" applyAlignment="1">
      <alignment horizontal="right"/>
    </xf>
    <xf numFmtId="3" fontId="1" fillId="3" borderId="7" xfId="0" applyNumberFormat="1" applyFont="1" applyFill="1" applyBorder="1" applyAlignment="1">
      <alignment/>
    </xf>
    <xf numFmtId="165" fontId="0" fillId="0" borderId="36" xfId="0" applyNumberFormat="1" applyFont="1" applyFill="1" applyBorder="1" applyAlignment="1">
      <alignment/>
    </xf>
    <xf numFmtId="165" fontId="0" fillId="0" borderId="78" xfId="0" applyNumberFormat="1" applyFont="1" applyFill="1" applyBorder="1" applyAlignment="1">
      <alignment/>
    </xf>
    <xf numFmtId="165" fontId="0" fillId="0" borderId="4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3"/>
  <sheetViews>
    <sheetView tabSelected="1" zoomScale="110" zoomScaleNormal="110" workbookViewId="0" topLeftCell="A189">
      <selection activeCell="C202" sqref="C202"/>
    </sheetView>
  </sheetViews>
  <sheetFormatPr defaultColWidth="9.00390625" defaultRowHeight="12.75"/>
  <cols>
    <col min="1" max="1" width="10.00390625" style="0" customWidth="1"/>
    <col min="2" max="2" width="38.125" style="0" customWidth="1"/>
    <col min="3" max="3" width="11.75390625" style="0" customWidth="1"/>
    <col min="4" max="4" width="11.625" style="0" bestFit="1" customWidth="1"/>
    <col min="5" max="5" width="11.00390625" style="0" customWidth="1"/>
    <col min="6" max="6" width="9.75390625" style="0" bestFit="1" customWidth="1"/>
  </cols>
  <sheetData>
    <row r="1" spans="1:6" s="20" customFormat="1" ht="12.75" customHeight="1">
      <c r="A1" s="112"/>
      <c r="B1" s="19"/>
      <c r="C1" s="112"/>
      <c r="D1" s="19"/>
      <c r="E1" s="19"/>
      <c r="F1" s="19"/>
    </row>
    <row r="2" spans="1:6" s="119" customFormat="1" ht="10.5" customHeight="1">
      <c r="A2" s="117"/>
      <c r="B2" s="118"/>
      <c r="C2" s="117" t="s">
        <v>211</v>
      </c>
      <c r="D2" s="118"/>
      <c r="E2" s="118"/>
      <c r="F2" s="118"/>
    </row>
    <row r="3" spans="1:6" s="119" customFormat="1" ht="10.5" customHeight="1">
      <c r="A3" s="118"/>
      <c r="B3" s="118"/>
      <c r="C3" s="117" t="s">
        <v>212</v>
      </c>
      <c r="D3" s="118"/>
      <c r="E3" s="118"/>
      <c r="F3" s="118"/>
    </row>
    <row r="4" spans="1:6" s="14" customFormat="1" ht="13.5" customHeight="1">
      <c r="A4" s="19" t="s">
        <v>110</v>
      </c>
      <c r="B4" s="19" t="s">
        <v>185</v>
      </c>
      <c r="C4" s="19"/>
      <c r="D4" s="19"/>
      <c r="E4" s="19"/>
      <c r="F4" s="19"/>
    </row>
    <row r="5" spans="1:6" s="14" customFormat="1" ht="13.5" customHeight="1" thickBot="1">
      <c r="A5" s="19" t="s">
        <v>169</v>
      </c>
      <c r="B5" s="19" t="s">
        <v>186</v>
      </c>
      <c r="C5" s="19"/>
      <c r="D5" s="19"/>
      <c r="E5" s="19"/>
      <c r="F5" s="19"/>
    </row>
    <row r="6" spans="2:6" ht="12" customHeight="1" thickBot="1" thickTop="1">
      <c r="B6" s="110" t="s">
        <v>100</v>
      </c>
      <c r="E6" s="121" t="s">
        <v>10</v>
      </c>
      <c r="F6" s="64"/>
    </row>
    <row r="7" spans="1:6" ht="12" customHeight="1" thickTop="1">
      <c r="A7" s="120" t="s">
        <v>2</v>
      </c>
      <c r="B7" s="1"/>
      <c r="C7" s="63" t="s">
        <v>0</v>
      </c>
      <c r="D7" s="63" t="s">
        <v>166</v>
      </c>
      <c r="E7" s="4" t="s">
        <v>1</v>
      </c>
      <c r="F7" s="65"/>
    </row>
    <row r="8" spans="1:6" ht="12" customHeight="1">
      <c r="A8" s="42" t="s">
        <v>35</v>
      </c>
      <c r="B8" s="4" t="s">
        <v>3</v>
      </c>
      <c r="C8" s="4" t="s">
        <v>4</v>
      </c>
      <c r="D8" s="4" t="s">
        <v>167</v>
      </c>
      <c r="E8" s="66" t="s">
        <v>5</v>
      </c>
      <c r="F8" s="67" t="s">
        <v>24</v>
      </c>
    </row>
    <row r="9" spans="1:6" ht="12" customHeight="1">
      <c r="A9" s="42" t="s">
        <v>36</v>
      </c>
      <c r="B9" s="2"/>
      <c r="C9" s="4" t="s">
        <v>6</v>
      </c>
      <c r="D9" s="4"/>
      <c r="E9" s="4" t="s">
        <v>7</v>
      </c>
      <c r="F9" s="67" t="s">
        <v>25</v>
      </c>
    </row>
    <row r="10" spans="1:6" ht="12" customHeight="1" thickBot="1">
      <c r="A10" s="43" t="s">
        <v>37</v>
      </c>
      <c r="B10" s="3"/>
      <c r="C10" s="68" t="s">
        <v>168</v>
      </c>
      <c r="D10" s="68"/>
      <c r="E10" s="68" t="s">
        <v>8</v>
      </c>
      <c r="F10" s="69"/>
    </row>
    <row r="11" spans="1:6" ht="12" customHeight="1" thickBot="1" thickTop="1">
      <c r="A11" s="25">
        <v>1</v>
      </c>
      <c r="B11" s="26">
        <v>2</v>
      </c>
      <c r="C11" s="26">
        <v>3</v>
      </c>
      <c r="D11" s="26">
        <v>4</v>
      </c>
      <c r="E11" s="26">
        <v>5</v>
      </c>
      <c r="F11" s="27">
        <v>6</v>
      </c>
    </row>
    <row r="12" spans="1:6" s="14" customFormat="1" ht="13.5" customHeight="1" thickTop="1">
      <c r="A12" s="37" t="s">
        <v>31</v>
      </c>
      <c r="B12" s="28" t="s">
        <v>33</v>
      </c>
      <c r="C12" s="29">
        <f>SUM(C13+C17)</f>
        <v>473455</v>
      </c>
      <c r="D12" s="29">
        <f>SUM(D13+D17)</f>
        <v>480803</v>
      </c>
      <c r="E12" s="29"/>
      <c r="F12" s="81">
        <f aca="true" t="shared" si="0" ref="F12:F75">D12/C12*100</f>
        <v>101.55199543779241</v>
      </c>
    </row>
    <row r="13" spans="1:6" s="14" customFormat="1" ht="13.5" customHeight="1">
      <c r="A13" s="75" t="s">
        <v>96</v>
      </c>
      <c r="B13" s="76" t="s">
        <v>248</v>
      </c>
      <c r="C13" s="77">
        <f>SUM(C14:C16)</f>
        <v>470955</v>
      </c>
      <c r="D13" s="77">
        <f>SUM(D14:D16)</f>
        <v>478035</v>
      </c>
      <c r="E13" s="77"/>
      <c r="F13" s="82">
        <f t="shared" si="0"/>
        <v>101.5033283434723</v>
      </c>
    </row>
    <row r="14" spans="1:6" s="14" customFormat="1" ht="13.5" customHeight="1">
      <c r="A14" s="156" t="s">
        <v>111</v>
      </c>
      <c r="B14" s="157" t="s">
        <v>38</v>
      </c>
      <c r="C14" s="158">
        <v>270</v>
      </c>
      <c r="D14" s="159">
        <v>217</v>
      </c>
      <c r="E14" s="160"/>
      <c r="F14" s="108">
        <f t="shared" si="0"/>
        <v>80.37037037037037</v>
      </c>
    </row>
    <row r="15" spans="1:6" s="14" customFormat="1" ht="13.5" customHeight="1">
      <c r="A15" s="171" t="s">
        <v>158</v>
      </c>
      <c r="B15" s="172" t="s">
        <v>97</v>
      </c>
      <c r="C15" s="173">
        <v>152000</v>
      </c>
      <c r="D15" s="174">
        <v>159133</v>
      </c>
      <c r="E15" s="175"/>
      <c r="F15" s="108">
        <f t="shared" si="0"/>
        <v>104.69276315789473</v>
      </c>
    </row>
    <row r="16" spans="1:6" s="14" customFormat="1" ht="13.5" customHeight="1">
      <c r="A16" s="72" t="s">
        <v>116</v>
      </c>
      <c r="B16" s="99" t="s">
        <v>170</v>
      </c>
      <c r="C16" s="73">
        <v>318685</v>
      </c>
      <c r="D16" s="74">
        <v>318685</v>
      </c>
      <c r="E16" s="71"/>
      <c r="F16" s="108">
        <f t="shared" si="0"/>
        <v>100</v>
      </c>
    </row>
    <row r="17" spans="1:6" s="15" customFormat="1" ht="13.5" customHeight="1">
      <c r="A17" s="35" t="s">
        <v>34</v>
      </c>
      <c r="B17" s="17" t="s">
        <v>9</v>
      </c>
      <c r="C17" s="18">
        <f>SUM(C18)</f>
        <v>2500</v>
      </c>
      <c r="D17" s="18">
        <f>SUM(D18)</f>
        <v>2768</v>
      </c>
      <c r="E17" s="18"/>
      <c r="F17" s="80">
        <f t="shared" si="0"/>
        <v>110.72</v>
      </c>
    </row>
    <row r="18" spans="1:6" ht="13.5" customHeight="1" thickBot="1">
      <c r="A18" s="33" t="s">
        <v>118</v>
      </c>
      <c r="B18" s="5" t="s">
        <v>32</v>
      </c>
      <c r="C18" s="6">
        <v>2500</v>
      </c>
      <c r="D18" s="6">
        <v>2768</v>
      </c>
      <c r="E18" s="5"/>
      <c r="F18" s="85">
        <f t="shared" si="0"/>
        <v>110.72</v>
      </c>
    </row>
    <row r="19" spans="1:6" s="20" customFormat="1" ht="13.5" customHeight="1">
      <c r="A19" s="38" t="s">
        <v>112</v>
      </c>
      <c r="B19" s="31" t="s">
        <v>113</v>
      </c>
      <c r="C19" s="32">
        <f>SUM(C20)</f>
        <v>293025</v>
      </c>
      <c r="D19" s="32">
        <f>SUM(D20)</f>
        <v>296993</v>
      </c>
      <c r="E19" s="32"/>
      <c r="F19" s="170">
        <f t="shared" si="0"/>
        <v>101.35415066973808</v>
      </c>
    </row>
    <row r="20" spans="1:6" s="138" customFormat="1" ht="13.5" customHeight="1">
      <c r="A20" s="147" t="s">
        <v>114</v>
      </c>
      <c r="B20" s="140" t="s">
        <v>9</v>
      </c>
      <c r="C20" s="141">
        <f>SUM(C21:C23)</f>
        <v>293025</v>
      </c>
      <c r="D20" s="141">
        <f>SUM(D21:D23)</f>
        <v>296993</v>
      </c>
      <c r="E20" s="140"/>
      <c r="F20" s="142">
        <f t="shared" si="0"/>
        <v>101.35415066973808</v>
      </c>
    </row>
    <row r="21" spans="1:6" ht="13.5" customHeight="1">
      <c r="A21" s="57" t="s">
        <v>131</v>
      </c>
      <c r="B21" s="58" t="s">
        <v>65</v>
      </c>
      <c r="C21" s="59">
        <v>240000</v>
      </c>
      <c r="D21" s="59">
        <v>243531</v>
      </c>
      <c r="E21" s="58"/>
      <c r="F21" s="78">
        <f t="shared" si="0"/>
        <v>101.47125</v>
      </c>
    </row>
    <row r="22" spans="1:6" ht="13.5" customHeight="1">
      <c r="A22" s="60" t="s">
        <v>118</v>
      </c>
      <c r="B22" s="61" t="s">
        <v>32</v>
      </c>
      <c r="C22" s="62">
        <v>53000</v>
      </c>
      <c r="D22" s="62">
        <v>53444</v>
      </c>
      <c r="E22" s="61"/>
      <c r="F22" s="78">
        <f t="shared" si="0"/>
        <v>100.8377358490566</v>
      </c>
    </row>
    <row r="23" spans="1:6" ht="13.5" customHeight="1" thickBot="1">
      <c r="A23" s="100" t="s">
        <v>111</v>
      </c>
      <c r="B23" s="101" t="s">
        <v>38</v>
      </c>
      <c r="C23" s="102">
        <v>25</v>
      </c>
      <c r="D23" s="102">
        <v>18</v>
      </c>
      <c r="E23" s="101"/>
      <c r="F23" s="78">
        <f t="shared" si="0"/>
        <v>72</v>
      </c>
    </row>
    <row r="24" spans="1:6" s="20" customFormat="1" ht="13.5" customHeight="1">
      <c r="A24" s="38" t="s">
        <v>39</v>
      </c>
      <c r="B24" s="31" t="s">
        <v>40</v>
      </c>
      <c r="C24" s="32">
        <f>SUM(C25+C27)</f>
        <v>185126</v>
      </c>
      <c r="D24" s="32">
        <f>SUM(D25+D27)</f>
        <v>183564</v>
      </c>
      <c r="E24" s="32">
        <f>SUM(E25+E27)</f>
        <v>152211</v>
      </c>
      <c r="F24" s="90">
        <f t="shared" si="0"/>
        <v>99.1562503376079</v>
      </c>
    </row>
    <row r="25" spans="1:6" s="15" customFormat="1" ht="13.5" customHeight="1">
      <c r="A25" s="35" t="s">
        <v>41</v>
      </c>
      <c r="B25" s="17" t="s">
        <v>26</v>
      </c>
      <c r="C25" s="18">
        <f>SUM(C26)</f>
        <v>122211</v>
      </c>
      <c r="D25" s="18">
        <f>SUM(D26)</f>
        <v>122211</v>
      </c>
      <c r="E25" s="18">
        <f>SUM(E26)</f>
        <v>122211</v>
      </c>
      <c r="F25" s="83">
        <f t="shared" si="0"/>
        <v>100</v>
      </c>
    </row>
    <row r="26" spans="1:6" ht="13.5" customHeight="1">
      <c r="A26" s="36" t="s">
        <v>148</v>
      </c>
      <c r="B26" s="12" t="s">
        <v>42</v>
      </c>
      <c r="C26" s="13">
        <v>122211</v>
      </c>
      <c r="D26" s="13">
        <v>122211</v>
      </c>
      <c r="E26" s="13">
        <v>122211</v>
      </c>
      <c r="F26" s="84">
        <f t="shared" si="0"/>
        <v>100</v>
      </c>
    </row>
    <row r="27" spans="1:6" s="15" customFormat="1" ht="13.5" customHeight="1">
      <c r="A27" s="35" t="s">
        <v>43</v>
      </c>
      <c r="B27" s="17" t="s">
        <v>44</v>
      </c>
      <c r="C27" s="18">
        <f>SUM(C28:C33)</f>
        <v>62915</v>
      </c>
      <c r="D27" s="18">
        <f>SUM(D28:D33)</f>
        <v>61353</v>
      </c>
      <c r="E27" s="18">
        <f>SUM(E28:E33)</f>
        <v>30000</v>
      </c>
      <c r="F27" s="80">
        <f t="shared" si="0"/>
        <v>97.5172852260987</v>
      </c>
    </row>
    <row r="28" spans="1:6" s="135" customFormat="1" ht="13.5" customHeight="1">
      <c r="A28" s="169" t="s">
        <v>118</v>
      </c>
      <c r="B28" s="165" t="s">
        <v>171</v>
      </c>
      <c r="C28" s="166">
        <v>12709</v>
      </c>
      <c r="D28" s="166">
        <v>11200</v>
      </c>
      <c r="E28" s="166"/>
      <c r="F28" s="179">
        <f t="shared" si="0"/>
        <v>88.12652451018963</v>
      </c>
    </row>
    <row r="29" spans="1:6" s="135" customFormat="1" ht="13.5" customHeight="1">
      <c r="A29" s="152" t="s">
        <v>111</v>
      </c>
      <c r="B29" s="153" t="s">
        <v>38</v>
      </c>
      <c r="C29" s="154">
        <v>15</v>
      </c>
      <c r="D29" s="154">
        <v>33</v>
      </c>
      <c r="E29" s="154"/>
      <c r="F29" s="179">
        <f t="shared" si="0"/>
        <v>220.00000000000003</v>
      </c>
    </row>
    <row r="30" spans="1:6" s="44" customFormat="1" ht="12.75" customHeight="1">
      <c r="A30" s="51" t="s">
        <v>120</v>
      </c>
      <c r="B30" s="52" t="s">
        <v>115</v>
      </c>
      <c r="C30" s="53">
        <v>1000</v>
      </c>
      <c r="D30" s="53">
        <v>929</v>
      </c>
      <c r="E30" s="53"/>
      <c r="F30" s="179">
        <f t="shared" si="0"/>
        <v>92.9</v>
      </c>
    </row>
    <row r="31" spans="1:6" s="44" customFormat="1" ht="12.75" customHeight="1">
      <c r="A31" s="188" t="s">
        <v>187</v>
      </c>
      <c r="B31" s="189" t="s">
        <v>197</v>
      </c>
      <c r="C31" s="143">
        <v>12291</v>
      </c>
      <c r="D31" s="143">
        <v>12291</v>
      </c>
      <c r="E31" s="143"/>
      <c r="F31" s="179">
        <f t="shared" si="0"/>
        <v>100</v>
      </c>
    </row>
    <row r="32" spans="1:6" s="44" customFormat="1" ht="12.75" customHeight="1">
      <c r="A32" s="188" t="s">
        <v>188</v>
      </c>
      <c r="B32" s="189" t="s">
        <v>198</v>
      </c>
      <c r="C32" s="143">
        <v>30000</v>
      </c>
      <c r="D32" s="143">
        <v>30000</v>
      </c>
      <c r="E32" s="143">
        <v>30000</v>
      </c>
      <c r="F32" s="179">
        <f t="shared" si="0"/>
        <v>100</v>
      </c>
    </row>
    <row r="33" spans="1:6" ht="12.75" customHeight="1" thickBot="1">
      <c r="A33" s="39" t="s">
        <v>158</v>
      </c>
      <c r="B33" s="40" t="s">
        <v>97</v>
      </c>
      <c r="C33" s="41">
        <v>6900</v>
      </c>
      <c r="D33" s="41">
        <v>6900</v>
      </c>
      <c r="E33" s="41"/>
      <c r="F33" s="179">
        <f t="shared" si="0"/>
        <v>100</v>
      </c>
    </row>
    <row r="34" spans="1:6" s="20" customFormat="1" ht="13.5" customHeight="1">
      <c r="A34" s="38" t="s">
        <v>46</v>
      </c>
      <c r="B34" s="31" t="s">
        <v>47</v>
      </c>
      <c r="C34" s="32">
        <f>SUM(C35+C41)</f>
        <v>1417809</v>
      </c>
      <c r="D34" s="32">
        <f>SUM(D35+D41)</f>
        <v>1373344</v>
      </c>
      <c r="E34" s="32">
        <f>SUM(E35+E41)</f>
        <v>172775</v>
      </c>
      <c r="F34" s="93">
        <f t="shared" si="0"/>
        <v>96.8638229832086</v>
      </c>
    </row>
    <row r="35" spans="1:6" s="15" customFormat="1" ht="13.5" customHeight="1">
      <c r="A35" s="35" t="s">
        <v>48</v>
      </c>
      <c r="B35" s="17" t="s">
        <v>49</v>
      </c>
      <c r="C35" s="18">
        <f>SUM(C36:C40)</f>
        <v>780020</v>
      </c>
      <c r="D35" s="18">
        <f>SUM(D36:D40)</f>
        <v>772625</v>
      </c>
      <c r="E35" s="18"/>
      <c r="F35" s="83">
        <f t="shared" si="0"/>
        <v>99.05194738596447</v>
      </c>
    </row>
    <row r="36" spans="1:6" s="15" customFormat="1" ht="13.5" customHeight="1">
      <c r="A36" s="48" t="s">
        <v>117</v>
      </c>
      <c r="B36" s="49" t="s">
        <v>50</v>
      </c>
      <c r="C36" s="50">
        <v>40000</v>
      </c>
      <c r="D36" s="50">
        <v>36159</v>
      </c>
      <c r="E36" s="49"/>
      <c r="F36" s="78">
        <f t="shared" si="0"/>
        <v>90.3975</v>
      </c>
    </row>
    <row r="37" spans="1:6" s="15" customFormat="1" ht="13.5" customHeight="1">
      <c r="A37" s="51" t="s">
        <v>118</v>
      </c>
      <c r="B37" s="52" t="s">
        <v>32</v>
      </c>
      <c r="C37" s="53">
        <v>20</v>
      </c>
      <c r="D37" s="53">
        <v>27</v>
      </c>
      <c r="E37" s="52"/>
      <c r="F37" s="78">
        <f t="shared" si="0"/>
        <v>135</v>
      </c>
    </row>
    <row r="38" spans="1:6" s="15" customFormat="1" ht="13.5" customHeight="1">
      <c r="A38" s="51" t="s">
        <v>119</v>
      </c>
      <c r="B38" s="52" t="s">
        <v>51</v>
      </c>
      <c r="C38" s="53">
        <v>260000</v>
      </c>
      <c r="D38" s="53">
        <v>257585</v>
      </c>
      <c r="E38" s="52"/>
      <c r="F38" s="78">
        <f t="shared" si="0"/>
        <v>99.07115384615385</v>
      </c>
    </row>
    <row r="39" spans="1:6" s="15" customFormat="1" ht="13.5" customHeight="1">
      <c r="A39" s="51" t="s">
        <v>172</v>
      </c>
      <c r="B39" s="52" t="s">
        <v>173</v>
      </c>
      <c r="C39" s="53">
        <v>472000</v>
      </c>
      <c r="D39" s="53">
        <v>471162</v>
      </c>
      <c r="E39" s="52"/>
      <c r="F39" s="78">
        <f t="shared" si="0"/>
        <v>99.82245762711864</v>
      </c>
    </row>
    <row r="40" spans="1:6" ht="13.5" customHeight="1">
      <c r="A40" s="54" t="s">
        <v>111</v>
      </c>
      <c r="B40" s="55" t="s">
        <v>38</v>
      </c>
      <c r="C40" s="56">
        <v>8000</v>
      </c>
      <c r="D40" s="56">
        <v>7692</v>
      </c>
      <c r="E40" s="55"/>
      <c r="F40" s="78">
        <f t="shared" si="0"/>
        <v>96.15</v>
      </c>
    </row>
    <row r="41" spans="1:6" s="15" customFormat="1" ht="13.5" customHeight="1">
      <c r="A41" s="35" t="s">
        <v>52</v>
      </c>
      <c r="B41" s="17" t="s">
        <v>9</v>
      </c>
      <c r="C41" s="18">
        <f>SUM(C42:C45)</f>
        <v>637789</v>
      </c>
      <c r="D41" s="18">
        <f>SUM(D42:D45)</f>
        <v>600719</v>
      </c>
      <c r="E41" s="18">
        <f>SUM(E42:E45)</f>
        <v>172775</v>
      </c>
      <c r="F41" s="83">
        <f t="shared" si="0"/>
        <v>94.18773293361912</v>
      </c>
    </row>
    <row r="42" spans="1:6" s="135" customFormat="1" ht="13.5" customHeight="1">
      <c r="A42" s="148" t="s">
        <v>118</v>
      </c>
      <c r="B42" s="149" t="s">
        <v>63</v>
      </c>
      <c r="C42" s="150">
        <v>11000</v>
      </c>
      <c r="D42" s="150">
        <v>10702</v>
      </c>
      <c r="E42" s="150"/>
      <c r="F42" s="151">
        <f t="shared" si="0"/>
        <v>97.2909090909091</v>
      </c>
    </row>
    <row r="43" spans="1:6" s="135" customFormat="1" ht="13.5" customHeight="1">
      <c r="A43" s="169" t="s">
        <v>111</v>
      </c>
      <c r="B43" s="165" t="s">
        <v>38</v>
      </c>
      <c r="C43" s="166">
        <v>14</v>
      </c>
      <c r="D43" s="166">
        <v>14</v>
      </c>
      <c r="E43" s="166"/>
      <c r="F43" s="155">
        <f t="shared" si="0"/>
        <v>100</v>
      </c>
    </row>
    <row r="44" spans="1:6" s="44" customFormat="1" ht="13.5" customHeight="1">
      <c r="A44" s="51" t="s">
        <v>120</v>
      </c>
      <c r="B44" s="52" t="s">
        <v>121</v>
      </c>
      <c r="C44" s="53">
        <v>454000</v>
      </c>
      <c r="D44" s="53">
        <v>417228</v>
      </c>
      <c r="E44" s="53"/>
      <c r="F44" s="155">
        <f t="shared" si="0"/>
        <v>91.90044052863436</v>
      </c>
    </row>
    <row r="45" spans="1:6" s="44" customFormat="1" ht="13.5" customHeight="1" thickBot="1">
      <c r="A45" s="190" t="s">
        <v>188</v>
      </c>
      <c r="B45" s="191" t="s">
        <v>198</v>
      </c>
      <c r="C45" s="192">
        <v>172775</v>
      </c>
      <c r="D45" s="192">
        <v>172775</v>
      </c>
      <c r="E45" s="192">
        <v>172775</v>
      </c>
      <c r="F45" s="183">
        <f t="shared" si="0"/>
        <v>100</v>
      </c>
    </row>
    <row r="46" spans="1:6" ht="13.5" customHeight="1">
      <c r="A46" s="30" t="s">
        <v>107</v>
      </c>
      <c r="B46" s="31" t="s">
        <v>108</v>
      </c>
      <c r="C46" s="32">
        <f>SUM(C49+C47)</f>
        <v>5000</v>
      </c>
      <c r="D46" s="32">
        <f>SUM(D49+D47)</f>
        <v>5000</v>
      </c>
      <c r="E46" s="32">
        <v>4000</v>
      </c>
      <c r="F46" s="93">
        <f t="shared" si="0"/>
        <v>100</v>
      </c>
    </row>
    <row r="47" spans="1:6" ht="13.5" customHeight="1">
      <c r="A47" s="16">
        <v>71004</v>
      </c>
      <c r="B47" s="17" t="s">
        <v>174</v>
      </c>
      <c r="C47" s="18">
        <f aca="true" t="shared" si="1" ref="C47:D49">SUM(C48)</f>
        <v>1000</v>
      </c>
      <c r="D47" s="18">
        <f t="shared" si="1"/>
        <v>1000</v>
      </c>
      <c r="E47" s="18"/>
      <c r="F47" s="83">
        <f t="shared" si="0"/>
        <v>100</v>
      </c>
    </row>
    <row r="48" spans="1:6" ht="13.5" customHeight="1">
      <c r="A48" s="36" t="s">
        <v>120</v>
      </c>
      <c r="B48" s="12" t="s">
        <v>45</v>
      </c>
      <c r="C48" s="13">
        <v>1000</v>
      </c>
      <c r="D48" s="13">
        <v>1000</v>
      </c>
      <c r="E48" s="13"/>
      <c r="F48" s="84">
        <f t="shared" si="0"/>
        <v>100</v>
      </c>
    </row>
    <row r="49" spans="1:6" ht="13.5" customHeight="1">
      <c r="A49" s="16">
        <v>71035</v>
      </c>
      <c r="B49" s="17" t="s">
        <v>122</v>
      </c>
      <c r="C49" s="18">
        <f t="shared" si="1"/>
        <v>4000</v>
      </c>
      <c r="D49" s="18">
        <f t="shared" si="1"/>
        <v>4000</v>
      </c>
      <c r="E49" s="18">
        <v>4000</v>
      </c>
      <c r="F49" s="84">
        <f>D49/C49*100</f>
        <v>100</v>
      </c>
    </row>
    <row r="50" spans="1:6" ht="13.5" customHeight="1" thickBot="1">
      <c r="A50" s="11">
        <v>2020</v>
      </c>
      <c r="B50" s="12" t="s">
        <v>213</v>
      </c>
      <c r="C50" s="13">
        <v>4000</v>
      </c>
      <c r="D50" s="13">
        <v>4000</v>
      </c>
      <c r="E50" s="13">
        <v>4000</v>
      </c>
      <c r="F50" s="84">
        <f>D50/C50*100</f>
        <v>100</v>
      </c>
    </row>
    <row r="51" spans="1:6" ht="13.5" customHeight="1">
      <c r="A51" s="30" t="s">
        <v>54</v>
      </c>
      <c r="B51" s="31" t="s">
        <v>17</v>
      </c>
      <c r="C51" s="32">
        <f>SUM(C52+C61)</f>
        <v>116312</v>
      </c>
      <c r="D51" s="32">
        <f>SUM(D52+D61)</f>
        <v>116284</v>
      </c>
      <c r="E51" s="32">
        <f>SUM(E52+E61)</f>
        <v>108082</v>
      </c>
      <c r="F51" s="93">
        <f t="shared" si="0"/>
        <v>99.97592681752528</v>
      </c>
    </row>
    <row r="52" spans="1:6" ht="13.5" customHeight="1">
      <c r="A52" s="16">
        <v>75011</v>
      </c>
      <c r="B52" s="17" t="s">
        <v>18</v>
      </c>
      <c r="C52" s="18">
        <f>SUM(C53:C54)</f>
        <v>109878</v>
      </c>
      <c r="D52" s="18">
        <f>SUM(D53:D54)</f>
        <v>110045</v>
      </c>
      <c r="E52" s="18">
        <f>SUM(E53:E54)</f>
        <v>108082</v>
      </c>
      <c r="F52" s="83">
        <f t="shared" si="0"/>
        <v>100.15198674893972</v>
      </c>
    </row>
    <row r="53" spans="1:6" ht="13.5" customHeight="1">
      <c r="A53" s="161">
        <v>2010</v>
      </c>
      <c r="B53" s="58" t="s">
        <v>53</v>
      </c>
      <c r="C53" s="59">
        <v>108082</v>
      </c>
      <c r="D53" s="59">
        <v>108082</v>
      </c>
      <c r="E53" s="59">
        <v>108082</v>
      </c>
      <c r="F53" s="78">
        <f t="shared" si="0"/>
        <v>100</v>
      </c>
    </row>
    <row r="54" spans="1:6" ht="13.5" customHeight="1" thickBot="1">
      <c r="A54" s="200">
        <v>2360</v>
      </c>
      <c r="B54" s="186" t="s">
        <v>214</v>
      </c>
      <c r="C54" s="187">
        <v>1796</v>
      </c>
      <c r="D54" s="187">
        <v>1963</v>
      </c>
      <c r="E54" s="187"/>
      <c r="F54" s="184">
        <f t="shared" si="0"/>
        <v>109.29844097995544</v>
      </c>
    </row>
    <row r="55" spans="1:6" ht="13.5" customHeight="1" thickTop="1">
      <c r="A55" s="201"/>
      <c r="B55" s="201"/>
      <c r="C55" s="202"/>
      <c r="D55" s="202"/>
      <c r="E55" s="202"/>
      <c r="F55" s="203"/>
    </row>
    <row r="56" spans="1:6" ht="13.5" customHeight="1">
      <c r="A56" s="114"/>
      <c r="B56" s="114"/>
      <c r="C56" s="115"/>
      <c r="D56" s="115"/>
      <c r="E56" s="115"/>
      <c r="F56" s="116"/>
    </row>
    <row r="57" spans="1:6" ht="13.5" customHeight="1">
      <c r="A57" s="114"/>
      <c r="B57" s="114"/>
      <c r="C57" s="115"/>
      <c r="D57" s="115"/>
      <c r="E57" s="115"/>
      <c r="F57" s="116"/>
    </row>
    <row r="58" spans="1:6" ht="13.5" customHeight="1">
      <c r="A58" s="114"/>
      <c r="B58" s="114"/>
      <c r="C58" s="115"/>
      <c r="D58" s="115"/>
      <c r="E58" s="115"/>
      <c r="F58" s="116"/>
    </row>
    <row r="59" spans="1:6" ht="13.5" customHeight="1" thickBot="1">
      <c r="A59" s="9"/>
      <c r="B59" s="9"/>
      <c r="C59" s="10"/>
      <c r="D59" s="10"/>
      <c r="E59" s="10"/>
      <c r="F59" s="70"/>
    </row>
    <row r="60" spans="1:6" ht="13.5" customHeight="1" thickBot="1" thickTop="1">
      <c r="A60" s="25">
        <v>1</v>
      </c>
      <c r="B60" s="26">
        <v>2</v>
      </c>
      <c r="C60" s="26">
        <v>3</v>
      </c>
      <c r="D60" s="26">
        <v>4</v>
      </c>
      <c r="E60" s="26">
        <v>5</v>
      </c>
      <c r="F60" s="27">
        <v>6</v>
      </c>
    </row>
    <row r="61" spans="1:6" ht="13.5" customHeight="1" thickTop="1">
      <c r="A61" s="16">
        <v>75023</v>
      </c>
      <c r="B61" s="17" t="s">
        <v>216</v>
      </c>
      <c r="C61" s="18">
        <f>SUM(C62:C64)</f>
        <v>6434</v>
      </c>
      <c r="D61" s="18">
        <f>SUM(D62:D64)</f>
        <v>6239</v>
      </c>
      <c r="E61" s="18"/>
      <c r="F61" s="238">
        <f t="shared" si="0"/>
        <v>96.96922598694437</v>
      </c>
    </row>
    <row r="62" spans="1:6" s="135" customFormat="1" ht="13.5" customHeight="1">
      <c r="A62" s="148" t="s">
        <v>118</v>
      </c>
      <c r="B62" s="149" t="s">
        <v>32</v>
      </c>
      <c r="C62" s="150">
        <v>5104</v>
      </c>
      <c r="D62" s="150">
        <v>4935</v>
      </c>
      <c r="E62" s="150"/>
      <c r="F62" s="262">
        <f t="shared" si="0"/>
        <v>96.68887147335423</v>
      </c>
    </row>
    <row r="63" spans="1:6" s="135" customFormat="1" ht="13.5" customHeight="1">
      <c r="A63" s="152" t="s">
        <v>119</v>
      </c>
      <c r="B63" s="153" t="s">
        <v>215</v>
      </c>
      <c r="C63" s="154">
        <v>330</v>
      </c>
      <c r="D63" s="154">
        <v>328</v>
      </c>
      <c r="E63" s="154"/>
      <c r="F63" s="155">
        <f t="shared" si="0"/>
        <v>99.39393939393939</v>
      </c>
    </row>
    <row r="64" spans="1:6" ht="13.5" customHeight="1" thickBot="1">
      <c r="A64" s="208" t="s">
        <v>120</v>
      </c>
      <c r="B64" s="209" t="s">
        <v>45</v>
      </c>
      <c r="C64" s="210">
        <v>1000</v>
      </c>
      <c r="D64" s="210">
        <v>976</v>
      </c>
      <c r="E64" s="209"/>
      <c r="F64" s="263">
        <f t="shared" si="0"/>
        <v>97.6</v>
      </c>
    </row>
    <row r="65" spans="1:6" ht="13.5" customHeight="1">
      <c r="A65" s="204" t="s">
        <v>55</v>
      </c>
      <c r="B65" s="205" t="s">
        <v>20</v>
      </c>
      <c r="C65" s="206">
        <f>SUM(C66+C68+C70)</f>
        <v>62388</v>
      </c>
      <c r="D65" s="206">
        <f>SUM(D66+D68+D70)</f>
        <v>61979</v>
      </c>
      <c r="E65" s="206">
        <f>SUM(E66+E68+E70)</f>
        <v>61979</v>
      </c>
      <c r="F65" s="170">
        <f aca="true" t="shared" si="2" ref="F65:F79">D65/C65*100</f>
        <v>99.34442520997628</v>
      </c>
    </row>
    <row r="66" spans="1:6" ht="13.5" customHeight="1">
      <c r="A66" s="16">
        <v>75101</v>
      </c>
      <c r="B66" s="17" t="s">
        <v>217</v>
      </c>
      <c r="C66" s="18">
        <f>SUM(C67)</f>
        <v>1744</v>
      </c>
      <c r="D66" s="18">
        <f>SUM(D67)</f>
        <v>1744</v>
      </c>
      <c r="E66" s="18">
        <f>SUM(E67)</f>
        <v>1744</v>
      </c>
      <c r="F66" s="83">
        <f t="shared" si="2"/>
        <v>100</v>
      </c>
    </row>
    <row r="67" spans="1:6" ht="13.5" customHeight="1">
      <c r="A67" s="193">
        <v>2010</v>
      </c>
      <c r="B67" s="145" t="s">
        <v>53</v>
      </c>
      <c r="C67" s="146">
        <v>1744</v>
      </c>
      <c r="D67" s="146">
        <v>1744</v>
      </c>
      <c r="E67" s="146">
        <v>1744</v>
      </c>
      <c r="F67" s="84">
        <f t="shared" si="2"/>
        <v>100</v>
      </c>
    </row>
    <row r="68" spans="1:6" s="138" customFormat="1" ht="13.5" customHeight="1">
      <c r="A68" s="139">
        <v>75107</v>
      </c>
      <c r="B68" s="140" t="s">
        <v>199</v>
      </c>
      <c r="C68" s="141">
        <f>SUM(C69)</f>
        <v>37848</v>
      </c>
      <c r="D68" s="141">
        <f>SUM(D69)</f>
        <v>37439</v>
      </c>
      <c r="E68" s="141">
        <f>SUM(E69)</f>
        <v>37439</v>
      </c>
      <c r="F68" s="142">
        <f>D68/C68*100</f>
        <v>98.91936165715494</v>
      </c>
    </row>
    <row r="69" spans="1:6" ht="13.5" customHeight="1">
      <c r="A69" s="193">
        <v>201</v>
      </c>
      <c r="B69" s="145" t="s">
        <v>53</v>
      </c>
      <c r="C69" s="146">
        <v>37848</v>
      </c>
      <c r="D69" s="146">
        <v>37439</v>
      </c>
      <c r="E69" s="146">
        <v>37439</v>
      </c>
      <c r="F69" s="194">
        <f>D69/C69*100</f>
        <v>98.91936165715494</v>
      </c>
    </row>
    <row r="70" spans="1:6" s="138" customFormat="1" ht="13.5" customHeight="1">
      <c r="A70" s="195">
        <v>75108</v>
      </c>
      <c r="B70" s="196" t="s">
        <v>200</v>
      </c>
      <c r="C70" s="197">
        <f>SUM(C71)</f>
        <v>22796</v>
      </c>
      <c r="D70" s="197">
        <f>SUM(D71)</f>
        <v>22796</v>
      </c>
      <c r="E70" s="197">
        <f>SUM(E71)</f>
        <v>22796</v>
      </c>
      <c r="F70" s="198">
        <f>D70/C70*100</f>
        <v>100</v>
      </c>
    </row>
    <row r="71" spans="1:6" ht="13.5" customHeight="1" thickBot="1">
      <c r="A71" s="98">
        <v>2010</v>
      </c>
      <c r="B71" s="7" t="s">
        <v>53</v>
      </c>
      <c r="C71" s="8">
        <v>22796</v>
      </c>
      <c r="D71" s="8">
        <v>22796</v>
      </c>
      <c r="E71" s="8">
        <v>22796</v>
      </c>
      <c r="F71" s="183">
        <f>D71/C71*100</f>
        <v>100</v>
      </c>
    </row>
    <row r="72" spans="1:6" ht="13.5" customHeight="1">
      <c r="A72" s="30" t="s">
        <v>102</v>
      </c>
      <c r="B72" s="31" t="s">
        <v>103</v>
      </c>
      <c r="C72" s="32">
        <f>SUM(C73)</f>
        <v>600</v>
      </c>
      <c r="D72" s="32">
        <f>SUM(D73)</f>
        <v>600</v>
      </c>
      <c r="E72" s="32">
        <f>SUM(E73)</f>
        <v>600</v>
      </c>
      <c r="F72" s="93">
        <f t="shared" si="2"/>
        <v>100</v>
      </c>
    </row>
    <row r="73" spans="1:6" ht="13.5" customHeight="1">
      <c r="A73" s="16">
        <v>75212</v>
      </c>
      <c r="B73" s="17" t="s">
        <v>104</v>
      </c>
      <c r="C73" s="18">
        <v>600</v>
      </c>
      <c r="D73" s="18">
        <f>SUM(D74)</f>
        <v>600</v>
      </c>
      <c r="E73" s="18">
        <f>SUM(E74)</f>
        <v>600</v>
      </c>
      <c r="F73" s="83">
        <f t="shared" si="2"/>
        <v>100</v>
      </c>
    </row>
    <row r="74" spans="1:6" ht="13.5" customHeight="1" thickBot="1">
      <c r="A74" s="98">
        <v>2010</v>
      </c>
      <c r="B74" s="7" t="s">
        <v>53</v>
      </c>
      <c r="C74" s="8">
        <v>600</v>
      </c>
      <c r="D74" s="8">
        <v>600</v>
      </c>
      <c r="E74" s="8">
        <v>600</v>
      </c>
      <c r="F74" s="85">
        <f t="shared" si="2"/>
        <v>100</v>
      </c>
    </row>
    <row r="75" spans="1:6" ht="13.5" customHeight="1">
      <c r="A75" s="30" t="s">
        <v>56</v>
      </c>
      <c r="B75" s="31" t="s">
        <v>223</v>
      </c>
      <c r="C75" s="32">
        <f>SUM(C78+C76)</f>
        <v>2100</v>
      </c>
      <c r="D75" s="32">
        <f>SUM(D78+D76)</f>
        <v>2046</v>
      </c>
      <c r="E75" s="32">
        <f>SUM(E78+E76)</f>
        <v>500</v>
      </c>
      <c r="F75" s="90">
        <f t="shared" si="2"/>
        <v>97.42857142857143</v>
      </c>
    </row>
    <row r="76" spans="1:6" s="44" customFormat="1" ht="13.5" customHeight="1">
      <c r="A76" s="162">
        <v>75412</v>
      </c>
      <c r="B76" s="163" t="s">
        <v>123</v>
      </c>
      <c r="C76" s="164">
        <v>1600</v>
      </c>
      <c r="D76" s="164">
        <v>1546</v>
      </c>
      <c r="E76" s="164"/>
      <c r="F76" s="83">
        <f t="shared" si="2"/>
        <v>96.625</v>
      </c>
    </row>
    <row r="77" spans="1:6" s="135" customFormat="1" ht="13.5" customHeight="1">
      <c r="A77" s="168" t="s">
        <v>120</v>
      </c>
      <c r="B77" s="136" t="s">
        <v>45</v>
      </c>
      <c r="C77" s="137">
        <v>1600</v>
      </c>
      <c r="D77" s="137">
        <v>1546</v>
      </c>
      <c r="E77" s="137"/>
      <c r="F77" s="134">
        <f t="shared" si="2"/>
        <v>96.625</v>
      </c>
    </row>
    <row r="78" spans="1:6" ht="13.5" customHeight="1">
      <c r="A78" s="16">
        <v>75414</v>
      </c>
      <c r="B78" s="17" t="s">
        <v>28</v>
      </c>
      <c r="C78" s="18">
        <f>SUM(C79)</f>
        <v>500</v>
      </c>
      <c r="D78" s="18">
        <f>SUM(D79)</f>
        <v>500</v>
      </c>
      <c r="E78" s="18">
        <f>SUM(E79)</f>
        <v>500</v>
      </c>
      <c r="F78" s="83">
        <f t="shared" si="2"/>
        <v>100</v>
      </c>
    </row>
    <row r="79" spans="1:6" ht="13.5" customHeight="1" thickBot="1">
      <c r="A79" s="21">
        <v>2010</v>
      </c>
      <c r="B79" s="22" t="s">
        <v>53</v>
      </c>
      <c r="C79" s="23">
        <v>500</v>
      </c>
      <c r="D79" s="23">
        <v>500</v>
      </c>
      <c r="E79" s="22">
        <v>500</v>
      </c>
      <c r="F79" s="85">
        <f t="shared" si="2"/>
        <v>100</v>
      </c>
    </row>
    <row r="80" spans="1:6" ht="13.5" customHeight="1">
      <c r="A80" s="223" t="s">
        <v>57</v>
      </c>
      <c r="B80" s="224" t="s">
        <v>218</v>
      </c>
      <c r="C80" s="225">
        <f>SUM(C85+C88+C100+C119+C127)</f>
        <v>14277389</v>
      </c>
      <c r="D80" s="225">
        <f>SUM(D85+D88+D100+D119+D127)</f>
        <v>14363998</v>
      </c>
      <c r="E80" s="225"/>
      <c r="F80" s="222">
        <f aca="true" t="shared" si="3" ref="F80:F99">D80/C80*100</f>
        <v>100.60661651790814</v>
      </c>
    </row>
    <row r="81" spans="1:6" ht="13.5" customHeight="1">
      <c r="A81" s="219"/>
      <c r="B81" s="220" t="s">
        <v>219</v>
      </c>
      <c r="C81" s="221"/>
      <c r="D81" s="221"/>
      <c r="E81" s="221"/>
      <c r="F81" s="222"/>
    </row>
    <row r="82" spans="1:6" ht="13.5" customHeight="1">
      <c r="A82" s="219"/>
      <c r="B82" s="220" t="s">
        <v>220</v>
      </c>
      <c r="C82" s="221"/>
      <c r="D82" s="221"/>
      <c r="E82" s="221"/>
      <c r="F82" s="222"/>
    </row>
    <row r="83" spans="1:6" ht="13.5" customHeight="1">
      <c r="A83" s="219"/>
      <c r="B83" s="220" t="s">
        <v>221</v>
      </c>
      <c r="C83" s="221"/>
      <c r="D83" s="221"/>
      <c r="E83" s="221"/>
      <c r="F83" s="222"/>
    </row>
    <row r="84" spans="1:6" ht="13.5" customHeight="1">
      <c r="A84" s="219"/>
      <c r="B84" s="220" t="s">
        <v>222</v>
      </c>
      <c r="C84" s="221"/>
      <c r="D84" s="221"/>
      <c r="E84" s="221"/>
      <c r="F84" s="90"/>
    </row>
    <row r="85" spans="1:6" ht="13.5" customHeight="1">
      <c r="A85" s="35" t="s">
        <v>58</v>
      </c>
      <c r="B85" s="17" t="s">
        <v>59</v>
      </c>
      <c r="C85" s="18">
        <f>SUM(C86:C87)</f>
        <v>120500</v>
      </c>
      <c r="D85" s="18">
        <f>SUM(D86:D87)</f>
        <v>128205</v>
      </c>
      <c r="E85" s="18"/>
      <c r="F85" s="82">
        <f t="shared" si="3"/>
        <v>106.3941908713693</v>
      </c>
    </row>
    <row r="86" spans="1:6" ht="13.5" customHeight="1">
      <c r="A86" s="57" t="s">
        <v>124</v>
      </c>
      <c r="B86" s="58" t="s">
        <v>60</v>
      </c>
      <c r="C86" s="59">
        <v>120000</v>
      </c>
      <c r="D86" s="59">
        <v>128083</v>
      </c>
      <c r="E86" s="58"/>
      <c r="F86" s="78">
        <f t="shared" si="3"/>
        <v>106.73583333333335</v>
      </c>
    </row>
    <row r="87" spans="1:6" ht="13.5" customHeight="1">
      <c r="A87" s="100" t="s">
        <v>135</v>
      </c>
      <c r="B87" s="101" t="s">
        <v>61</v>
      </c>
      <c r="C87" s="102">
        <v>500</v>
      </c>
      <c r="D87" s="102">
        <v>122</v>
      </c>
      <c r="E87" s="101"/>
      <c r="F87" s="103">
        <f t="shared" si="3"/>
        <v>24.4</v>
      </c>
    </row>
    <row r="88" spans="1:6" ht="13.5" customHeight="1">
      <c r="A88" s="235" t="s">
        <v>62</v>
      </c>
      <c r="B88" s="236" t="s">
        <v>243</v>
      </c>
      <c r="C88" s="237">
        <f>SUM(C93:C99)</f>
        <v>8236200</v>
      </c>
      <c r="D88" s="237">
        <f>SUM(D93:D99)</f>
        <v>8236968</v>
      </c>
      <c r="E88" s="237"/>
      <c r="F88" s="238">
        <f t="shared" si="3"/>
        <v>100.00932468856998</v>
      </c>
    </row>
    <row r="89" spans="1:6" ht="13.5" customHeight="1">
      <c r="A89" s="232"/>
      <c r="B89" s="2" t="s">
        <v>244</v>
      </c>
      <c r="C89" s="233"/>
      <c r="D89" s="233"/>
      <c r="E89" s="233"/>
      <c r="F89" s="234"/>
    </row>
    <row r="90" spans="1:6" ht="13.5" customHeight="1">
      <c r="A90" s="232"/>
      <c r="B90" s="2" t="s">
        <v>245</v>
      </c>
      <c r="C90" s="233"/>
      <c r="D90" s="233"/>
      <c r="E90" s="233"/>
      <c r="F90" s="234"/>
    </row>
    <row r="91" spans="1:6" ht="13.5" customHeight="1">
      <c r="A91" s="232"/>
      <c r="B91" s="2" t="s">
        <v>246</v>
      </c>
      <c r="C91" s="233"/>
      <c r="D91" s="233"/>
      <c r="E91" s="233"/>
      <c r="F91" s="234"/>
    </row>
    <row r="92" spans="1:6" ht="13.5" customHeight="1">
      <c r="A92" s="232"/>
      <c r="B92" s="2" t="s">
        <v>247</v>
      </c>
      <c r="C92" s="233"/>
      <c r="D92" s="233"/>
      <c r="E92" s="233"/>
      <c r="F92" s="234"/>
    </row>
    <row r="93" spans="1:6" ht="13.5" customHeight="1">
      <c r="A93" s="57" t="s">
        <v>125</v>
      </c>
      <c r="B93" s="58" t="s">
        <v>14</v>
      </c>
      <c r="C93" s="59">
        <v>8000000</v>
      </c>
      <c r="D93" s="59">
        <v>8025915</v>
      </c>
      <c r="E93" s="58"/>
      <c r="F93" s="78">
        <f t="shared" si="3"/>
        <v>100.3239375</v>
      </c>
    </row>
    <row r="94" spans="1:6" ht="13.5" customHeight="1">
      <c r="A94" s="60" t="s">
        <v>126</v>
      </c>
      <c r="B94" s="61" t="s">
        <v>12</v>
      </c>
      <c r="C94" s="62">
        <v>18000</v>
      </c>
      <c r="D94" s="62">
        <v>15917</v>
      </c>
      <c r="E94" s="61"/>
      <c r="F94" s="78">
        <f t="shared" si="3"/>
        <v>88.42777777777778</v>
      </c>
    </row>
    <row r="95" spans="1:6" ht="13.5" customHeight="1">
      <c r="A95" s="100" t="s">
        <v>127</v>
      </c>
      <c r="B95" s="101" t="s">
        <v>13</v>
      </c>
      <c r="C95" s="102">
        <v>23000</v>
      </c>
      <c r="D95" s="102">
        <v>23000</v>
      </c>
      <c r="E95" s="101"/>
      <c r="F95" s="78">
        <f t="shared" si="3"/>
        <v>100</v>
      </c>
    </row>
    <row r="96" spans="1:6" ht="13.5" customHeight="1">
      <c r="A96" s="60" t="s">
        <v>128</v>
      </c>
      <c r="B96" s="61" t="s">
        <v>15</v>
      </c>
      <c r="C96" s="62">
        <v>145000</v>
      </c>
      <c r="D96" s="62">
        <v>133922</v>
      </c>
      <c r="E96" s="61"/>
      <c r="F96" s="78">
        <f t="shared" si="3"/>
        <v>92.36</v>
      </c>
    </row>
    <row r="97" spans="1:6" ht="12.75" customHeight="1">
      <c r="A97" s="60" t="s">
        <v>134</v>
      </c>
      <c r="B97" s="61" t="s">
        <v>66</v>
      </c>
      <c r="C97" s="62">
        <v>30000</v>
      </c>
      <c r="D97" s="62">
        <v>18450</v>
      </c>
      <c r="E97" s="61"/>
      <c r="F97" s="78">
        <f t="shared" si="3"/>
        <v>61.5</v>
      </c>
    </row>
    <row r="98" spans="1:6" ht="12.75" customHeight="1">
      <c r="A98" s="60" t="s">
        <v>118</v>
      </c>
      <c r="B98" s="61" t="s">
        <v>32</v>
      </c>
      <c r="C98" s="62">
        <v>200</v>
      </c>
      <c r="D98" s="62">
        <v>207</v>
      </c>
      <c r="E98" s="61"/>
      <c r="F98" s="78">
        <f t="shared" si="3"/>
        <v>103.49999999999999</v>
      </c>
    </row>
    <row r="99" spans="1:6" ht="12.75" customHeight="1">
      <c r="A99" s="45" t="s">
        <v>135</v>
      </c>
      <c r="B99" s="46" t="s">
        <v>67</v>
      </c>
      <c r="C99" s="47">
        <v>20000</v>
      </c>
      <c r="D99" s="47">
        <v>19557</v>
      </c>
      <c r="E99" s="46"/>
      <c r="F99" s="78">
        <f t="shared" si="3"/>
        <v>97.785</v>
      </c>
    </row>
    <row r="100" spans="1:6" s="138" customFormat="1" ht="12.75" customHeight="1">
      <c r="A100" s="243" t="s">
        <v>175</v>
      </c>
      <c r="B100" s="244" t="s">
        <v>238</v>
      </c>
      <c r="C100" s="245">
        <f>SUM(C105:C114)</f>
        <v>2155800</v>
      </c>
      <c r="D100" s="245">
        <f>SUM(D105:D114)</f>
        <v>2148766</v>
      </c>
      <c r="E100" s="245"/>
      <c r="F100" s="246">
        <f>D100/C100*100</f>
        <v>99.6737174134892</v>
      </c>
    </row>
    <row r="101" spans="1:6" s="138" customFormat="1" ht="12.75" customHeight="1">
      <c r="A101" s="239"/>
      <c r="B101" s="240" t="s">
        <v>239</v>
      </c>
      <c r="C101" s="241"/>
      <c r="D101" s="241"/>
      <c r="E101" s="241"/>
      <c r="F101" s="242"/>
    </row>
    <row r="102" spans="1:6" s="138" customFormat="1" ht="12.75" customHeight="1">
      <c r="A102" s="239"/>
      <c r="B102" s="240" t="s">
        <v>240</v>
      </c>
      <c r="C102" s="241"/>
      <c r="D102" s="241"/>
      <c r="E102" s="241"/>
      <c r="F102" s="242"/>
    </row>
    <row r="103" spans="1:6" s="138" customFormat="1" ht="12.75" customHeight="1">
      <c r="A103" s="239"/>
      <c r="B103" s="240" t="s">
        <v>241</v>
      </c>
      <c r="C103" s="241"/>
      <c r="D103" s="241"/>
      <c r="E103" s="241"/>
      <c r="F103" s="242"/>
    </row>
    <row r="104" spans="1:6" s="138" customFormat="1" ht="12.75" customHeight="1">
      <c r="A104" s="239"/>
      <c r="B104" s="240" t="s">
        <v>242</v>
      </c>
      <c r="C104" s="241"/>
      <c r="D104" s="241"/>
      <c r="E104" s="241"/>
      <c r="F104" s="198"/>
    </row>
    <row r="105" spans="1:6" ht="12.75" customHeight="1">
      <c r="A105" s="57" t="s">
        <v>125</v>
      </c>
      <c r="B105" s="58" t="s">
        <v>14</v>
      </c>
      <c r="C105" s="59">
        <v>1200000</v>
      </c>
      <c r="D105" s="59">
        <v>1193927</v>
      </c>
      <c r="E105" s="58"/>
      <c r="F105" s="179">
        <f aca="true" t="shared" si="4" ref="F105:F114">D105/C105*100</f>
        <v>99.49391666666668</v>
      </c>
    </row>
    <row r="106" spans="1:6" ht="12.75" customHeight="1">
      <c r="A106" s="60" t="s">
        <v>126</v>
      </c>
      <c r="B106" s="61" t="s">
        <v>12</v>
      </c>
      <c r="C106" s="62">
        <v>435000</v>
      </c>
      <c r="D106" s="62">
        <v>429361</v>
      </c>
      <c r="E106" s="61"/>
      <c r="F106" s="179">
        <f t="shared" si="4"/>
        <v>98.70367816091954</v>
      </c>
    </row>
    <row r="107" spans="1:6" ht="12.75" customHeight="1">
      <c r="A107" s="60" t="s">
        <v>127</v>
      </c>
      <c r="B107" s="61" t="s">
        <v>13</v>
      </c>
      <c r="C107" s="62">
        <v>20000</v>
      </c>
      <c r="D107" s="62">
        <v>23219</v>
      </c>
      <c r="E107" s="61"/>
      <c r="F107" s="179">
        <f t="shared" si="4"/>
        <v>116.095</v>
      </c>
    </row>
    <row r="108" spans="1:6" ht="12.75" customHeight="1">
      <c r="A108" s="60" t="s">
        <v>128</v>
      </c>
      <c r="B108" s="61" t="s">
        <v>15</v>
      </c>
      <c r="C108" s="62">
        <v>155000</v>
      </c>
      <c r="D108" s="62">
        <v>156671</v>
      </c>
      <c r="E108" s="61"/>
      <c r="F108" s="179">
        <f t="shared" si="4"/>
        <v>101.07806451612905</v>
      </c>
    </row>
    <row r="109" spans="1:6" ht="12.75" customHeight="1">
      <c r="A109" s="60" t="s">
        <v>129</v>
      </c>
      <c r="B109" s="61" t="s">
        <v>16</v>
      </c>
      <c r="C109" s="62">
        <v>28000</v>
      </c>
      <c r="D109" s="62">
        <v>24928</v>
      </c>
      <c r="E109" s="61"/>
      <c r="F109" s="179">
        <f t="shared" si="4"/>
        <v>89.02857142857142</v>
      </c>
    </row>
    <row r="110" spans="1:6" ht="12.75" customHeight="1">
      <c r="A110" s="60" t="s">
        <v>130</v>
      </c>
      <c r="B110" s="61" t="s">
        <v>64</v>
      </c>
      <c r="C110" s="62">
        <v>2500</v>
      </c>
      <c r="D110" s="62">
        <v>3302</v>
      </c>
      <c r="E110" s="61"/>
      <c r="F110" s="179">
        <f t="shared" si="4"/>
        <v>132.07999999999998</v>
      </c>
    </row>
    <row r="111" spans="1:6" ht="12.75" customHeight="1">
      <c r="A111" s="60" t="s">
        <v>132</v>
      </c>
      <c r="B111" s="61" t="s">
        <v>176</v>
      </c>
      <c r="C111" s="62">
        <v>22000</v>
      </c>
      <c r="D111" s="62">
        <v>22420</v>
      </c>
      <c r="E111" s="61"/>
      <c r="F111" s="179">
        <f t="shared" si="4"/>
        <v>101.9090909090909</v>
      </c>
    </row>
    <row r="112" spans="1:6" ht="12.75" customHeight="1">
      <c r="A112" s="60" t="s">
        <v>134</v>
      </c>
      <c r="B112" s="61" t="s">
        <v>66</v>
      </c>
      <c r="C112" s="62">
        <v>270000</v>
      </c>
      <c r="D112" s="62">
        <v>270739</v>
      </c>
      <c r="E112" s="61"/>
      <c r="F112" s="179">
        <f t="shared" si="4"/>
        <v>100.2737037037037</v>
      </c>
    </row>
    <row r="113" spans="1:6" ht="12.75" customHeight="1">
      <c r="A113" s="60" t="s">
        <v>118</v>
      </c>
      <c r="B113" s="61" t="s">
        <v>63</v>
      </c>
      <c r="C113" s="62">
        <v>6800</v>
      </c>
      <c r="D113" s="62">
        <v>7465</v>
      </c>
      <c r="E113" s="61"/>
      <c r="F113" s="179">
        <f t="shared" si="4"/>
        <v>109.7794117647059</v>
      </c>
    </row>
    <row r="114" spans="1:6" ht="12.75" customHeight="1" thickBot="1">
      <c r="A114" s="185" t="s">
        <v>135</v>
      </c>
      <c r="B114" s="186" t="s">
        <v>67</v>
      </c>
      <c r="C114" s="187">
        <v>16500</v>
      </c>
      <c r="D114" s="187">
        <v>16734</v>
      </c>
      <c r="E114" s="186"/>
      <c r="F114" s="179">
        <f t="shared" si="4"/>
        <v>101.41818181818181</v>
      </c>
    </row>
    <row r="115" spans="1:6" ht="12.75" customHeight="1" thickTop="1">
      <c r="A115" s="211"/>
      <c r="B115" s="201"/>
      <c r="C115" s="202"/>
      <c r="D115" s="202"/>
      <c r="E115" s="201"/>
      <c r="F115" s="247"/>
    </row>
    <row r="116" spans="1:6" ht="12.75" customHeight="1">
      <c r="A116" s="113"/>
      <c r="B116" s="114"/>
      <c r="C116" s="115"/>
      <c r="D116" s="115"/>
      <c r="E116" s="114"/>
      <c r="F116" s="248"/>
    </row>
    <row r="117" spans="1:6" ht="12.75" customHeight="1" thickBot="1">
      <c r="A117" s="104"/>
      <c r="B117" s="9"/>
      <c r="C117" s="10"/>
      <c r="D117" s="10"/>
      <c r="E117" s="9"/>
      <c r="F117" s="249"/>
    </row>
    <row r="118" spans="1:6" s="250" customFormat="1" ht="12.75" customHeight="1" thickBot="1" thickTop="1">
      <c r="A118" s="251" t="s">
        <v>250</v>
      </c>
      <c r="B118" s="252">
        <v>2</v>
      </c>
      <c r="C118" s="253">
        <v>3</v>
      </c>
      <c r="D118" s="253">
        <v>4</v>
      </c>
      <c r="E118" s="252">
        <v>5</v>
      </c>
      <c r="F118" s="254">
        <v>6</v>
      </c>
    </row>
    <row r="119" spans="1:6" ht="13.5" customHeight="1">
      <c r="A119" s="232" t="s">
        <v>68</v>
      </c>
      <c r="B119" s="2" t="s">
        <v>69</v>
      </c>
      <c r="C119" s="233">
        <f>SUM(C122:C126)</f>
        <v>398080</v>
      </c>
      <c r="D119" s="233">
        <f>SUM(D122:D126)</f>
        <v>387121</v>
      </c>
      <c r="E119" s="233"/>
      <c r="F119" s="234">
        <f aca="true" t="shared" si="5" ref="F119:F138">D119/C119*100</f>
        <v>97.24703577170418</v>
      </c>
    </row>
    <row r="120" spans="1:6" ht="13.5" customHeight="1">
      <c r="A120" s="232"/>
      <c r="B120" s="2" t="s">
        <v>234</v>
      </c>
      <c r="C120" s="233"/>
      <c r="D120" s="233"/>
      <c r="E120" s="233"/>
      <c r="F120" s="234"/>
    </row>
    <row r="121" spans="1:6" ht="13.5" customHeight="1">
      <c r="A121" s="232"/>
      <c r="B121" s="2" t="s">
        <v>235</v>
      </c>
      <c r="C121" s="233"/>
      <c r="D121" s="233"/>
      <c r="E121" s="233"/>
      <c r="F121" s="234"/>
    </row>
    <row r="122" spans="1:6" s="19" customFormat="1" ht="13.5" customHeight="1">
      <c r="A122" s="57" t="s">
        <v>136</v>
      </c>
      <c r="B122" s="58" t="s">
        <v>70</v>
      </c>
      <c r="C122" s="59">
        <v>58000</v>
      </c>
      <c r="D122" s="59">
        <v>63818</v>
      </c>
      <c r="E122" s="58"/>
      <c r="F122" s="78">
        <f t="shared" si="5"/>
        <v>110.03103448275861</v>
      </c>
    </row>
    <row r="123" spans="1:6" s="19" customFormat="1" ht="13.5" customHeight="1">
      <c r="A123" s="60" t="s">
        <v>133</v>
      </c>
      <c r="B123" s="61" t="s">
        <v>201</v>
      </c>
      <c r="C123" s="62">
        <v>180000</v>
      </c>
      <c r="D123" s="62">
        <v>168141</v>
      </c>
      <c r="E123" s="61"/>
      <c r="F123" s="78">
        <f t="shared" si="5"/>
        <v>93.41166666666668</v>
      </c>
    </row>
    <row r="124" spans="1:6" s="19" customFormat="1" ht="13.5" customHeight="1">
      <c r="A124" s="60" t="s">
        <v>137</v>
      </c>
      <c r="B124" s="61" t="s">
        <v>105</v>
      </c>
      <c r="C124" s="62">
        <v>150000</v>
      </c>
      <c r="D124" s="62">
        <v>148454</v>
      </c>
      <c r="E124" s="61"/>
      <c r="F124" s="78">
        <f t="shared" si="5"/>
        <v>98.96933333333334</v>
      </c>
    </row>
    <row r="125" spans="1:6" ht="13.5" customHeight="1">
      <c r="A125" s="60" t="s">
        <v>135</v>
      </c>
      <c r="B125" s="61" t="s">
        <v>67</v>
      </c>
      <c r="C125" s="62">
        <v>80</v>
      </c>
      <c r="D125" s="62">
        <v>71</v>
      </c>
      <c r="E125" s="61"/>
      <c r="F125" s="78">
        <f t="shared" si="5"/>
        <v>88.75</v>
      </c>
    </row>
    <row r="126" spans="1:6" ht="13.5" customHeight="1">
      <c r="A126" s="36" t="s">
        <v>120</v>
      </c>
      <c r="B126" s="12" t="s">
        <v>45</v>
      </c>
      <c r="C126" s="13">
        <v>10000</v>
      </c>
      <c r="D126" s="13">
        <v>6637</v>
      </c>
      <c r="E126" s="12"/>
      <c r="F126" s="78">
        <f t="shared" si="5"/>
        <v>66.36999999999999</v>
      </c>
    </row>
    <row r="127" spans="1:6" ht="13.5" customHeight="1">
      <c r="A127" s="235" t="s">
        <v>71</v>
      </c>
      <c r="B127" s="236" t="s">
        <v>236</v>
      </c>
      <c r="C127" s="237">
        <f>SUM(C129:C130)</f>
        <v>3366809</v>
      </c>
      <c r="D127" s="237">
        <f>SUM(D129:D130)</f>
        <v>3462938</v>
      </c>
      <c r="E127" s="237"/>
      <c r="F127" s="238">
        <f t="shared" si="5"/>
        <v>102.85519612190652</v>
      </c>
    </row>
    <row r="128" spans="1:6" ht="13.5" customHeight="1">
      <c r="A128" s="232"/>
      <c r="B128" s="2" t="s">
        <v>237</v>
      </c>
      <c r="C128" s="233"/>
      <c r="D128" s="233"/>
      <c r="E128" s="233"/>
      <c r="F128" s="234"/>
    </row>
    <row r="129" spans="1:6" s="44" customFormat="1" ht="13.5" customHeight="1">
      <c r="A129" s="48" t="s">
        <v>138</v>
      </c>
      <c r="B129" s="49" t="s">
        <v>72</v>
      </c>
      <c r="C129" s="50">
        <v>2566809</v>
      </c>
      <c r="D129" s="50">
        <v>2620190</v>
      </c>
      <c r="E129" s="50"/>
      <c r="F129" s="78">
        <f t="shared" si="5"/>
        <v>102.07966389396329</v>
      </c>
    </row>
    <row r="130" spans="1:6" ht="13.5" customHeight="1" thickBot="1">
      <c r="A130" s="39" t="s">
        <v>139</v>
      </c>
      <c r="B130" s="40" t="s">
        <v>73</v>
      </c>
      <c r="C130" s="41">
        <v>800000</v>
      </c>
      <c r="D130" s="41">
        <v>842748</v>
      </c>
      <c r="E130" s="41"/>
      <c r="F130" s="92">
        <f t="shared" si="5"/>
        <v>105.34349999999999</v>
      </c>
    </row>
    <row r="131" spans="1:6" ht="13.5" customHeight="1">
      <c r="A131" s="204" t="s">
        <v>74</v>
      </c>
      <c r="B131" s="205" t="s">
        <v>19</v>
      </c>
      <c r="C131" s="206">
        <f>SUM(C132+C136+C134)</f>
        <v>5840324</v>
      </c>
      <c r="D131" s="206">
        <f>SUM(D132+D136+D134)</f>
        <v>5841777</v>
      </c>
      <c r="E131" s="206"/>
      <c r="F131" s="207">
        <f t="shared" si="5"/>
        <v>100.02487875672652</v>
      </c>
    </row>
    <row r="132" spans="1:6" ht="13.5" customHeight="1">
      <c r="A132" s="16">
        <v>75801</v>
      </c>
      <c r="B132" s="17" t="s">
        <v>249</v>
      </c>
      <c r="C132" s="18">
        <f>SUM(C133)</f>
        <v>5240805</v>
      </c>
      <c r="D132" s="18">
        <f>SUM(D133)</f>
        <v>5240805</v>
      </c>
      <c r="E132" s="18"/>
      <c r="F132" s="83">
        <f t="shared" si="5"/>
        <v>100</v>
      </c>
    </row>
    <row r="133" spans="1:6" ht="13.5" customHeight="1">
      <c r="A133" s="11">
        <v>2920</v>
      </c>
      <c r="B133" s="12" t="s">
        <v>75</v>
      </c>
      <c r="C133" s="13">
        <v>5240805</v>
      </c>
      <c r="D133" s="13">
        <v>5240805</v>
      </c>
      <c r="E133" s="12"/>
      <c r="F133" s="84">
        <f t="shared" si="5"/>
        <v>100</v>
      </c>
    </row>
    <row r="134" spans="1:6" s="138" customFormat="1" ht="13.5" customHeight="1">
      <c r="A134" s="139">
        <v>75807</v>
      </c>
      <c r="B134" s="140" t="s">
        <v>163</v>
      </c>
      <c r="C134" s="141">
        <f>SUM(C135)</f>
        <v>552449</v>
      </c>
      <c r="D134" s="141">
        <f>SUM(D135)</f>
        <v>552449</v>
      </c>
      <c r="E134" s="141"/>
      <c r="F134" s="142">
        <f t="shared" si="5"/>
        <v>100</v>
      </c>
    </row>
    <row r="135" spans="1:6" ht="13.5" customHeight="1">
      <c r="A135" s="98">
        <v>2920</v>
      </c>
      <c r="B135" s="7" t="s">
        <v>75</v>
      </c>
      <c r="C135" s="8">
        <v>552449</v>
      </c>
      <c r="D135" s="8">
        <v>552449</v>
      </c>
      <c r="E135" s="7"/>
      <c r="F135" s="97">
        <f t="shared" si="5"/>
        <v>100</v>
      </c>
    </row>
    <row r="136" spans="1:6" ht="13.5" customHeight="1">
      <c r="A136" s="16">
        <v>75814</v>
      </c>
      <c r="B136" s="17" t="s">
        <v>29</v>
      </c>
      <c r="C136" s="18">
        <f>SUM(C137:C138)</f>
        <v>47070</v>
      </c>
      <c r="D136" s="18">
        <f>SUM(D137:D138)</f>
        <v>48523</v>
      </c>
      <c r="E136" s="18"/>
      <c r="F136" s="83">
        <f t="shared" si="5"/>
        <v>103.0868918631825</v>
      </c>
    </row>
    <row r="137" spans="1:6" ht="12.75" customHeight="1">
      <c r="A137" s="100" t="s">
        <v>118</v>
      </c>
      <c r="B137" s="101" t="s">
        <v>32</v>
      </c>
      <c r="C137" s="102">
        <v>70</v>
      </c>
      <c r="D137" s="143">
        <v>70</v>
      </c>
      <c r="E137" s="101"/>
      <c r="F137" s="103">
        <f t="shared" si="5"/>
        <v>100</v>
      </c>
    </row>
    <row r="138" spans="1:6" ht="12.75" customHeight="1" thickBot="1">
      <c r="A138" s="39" t="s">
        <v>111</v>
      </c>
      <c r="B138" s="40" t="s">
        <v>38</v>
      </c>
      <c r="C138" s="41">
        <v>47000</v>
      </c>
      <c r="D138" s="210">
        <v>48453</v>
      </c>
      <c r="E138" s="40"/>
      <c r="F138" s="92">
        <f t="shared" si="5"/>
        <v>103.09148936170214</v>
      </c>
    </row>
    <row r="139" spans="1:6" ht="13.5" customHeight="1">
      <c r="A139" s="204" t="s">
        <v>76</v>
      </c>
      <c r="B139" s="205" t="s">
        <v>30</v>
      </c>
      <c r="C139" s="206">
        <f>SUM(C140+C150+C148)</f>
        <v>1843656</v>
      </c>
      <c r="D139" s="206">
        <f>SUM(D140+D150+D148)</f>
        <v>1635280</v>
      </c>
      <c r="E139" s="206">
        <f>SUM(E140+E150+E148)</f>
        <v>102410</v>
      </c>
      <c r="F139" s="90">
        <f aca="true" t="shared" si="6" ref="F139:F148">D139/C139*100</f>
        <v>88.6976746204281</v>
      </c>
    </row>
    <row r="140" spans="1:6" ht="12.75" customHeight="1">
      <c r="A140" s="16">
        <v>80101</v>
      </c>
      <c r="B140" s="17" t="s">
        <v>101</v>
      </c>
      <c r="C140" s="18">
        <f>SUM(C141:C147)</f>
        <v>1843486</v>
      </c>
      <c r="D140" s="18">
        <f>SUM(D141:D147)</f>
        <v>1635130</v>
      </c>
      <c r="E140" s="18">
        <f>SUM(E141:E147)</f>
        <v>102410</v>
      </c>
      <c r="F140" s="83">
        <f t="shared" si="6"/>
        <v>88.6977172595832</v>
      </c>
    </row>
    <row r="141" spans="1:6" ht="12.75" customHeight="1">
      <c r="A141" s="169" t="s">
        <v>118</v>
      </c>
      <c r="B141" s="165" t="s">
        <v>32</v>
      </c>
      <c r="C141" s="166">
        <v>39</v>
      </c>
      <c r="D141" s="166">
        <v>289</v>
      </c>
      <c r="E141" s="166"/>
      <c r="F141" s="262">
        <f t="shared" si="6"/>
        <v>741.0256410256411</v>
      </c>
    </row>
    <row r="142" spans="1:6" s="135" customFormat="1" ht="12.75" customHeight="1">
      <c r="A142" s="169" t="s">
        <v>119</v>
      </c>
      <c r="B142" s="165" t="s">
        <v>162</v>
      </c>
      <c r="C142" s="166">
        <v>24678</v>
      </c>
      <c r="D142" s="166">
        <v>22704</v>
      </c>
      <c r="E142" s="166"/>
      <c r="F142" s="155">
        <f t="shared" si="6"/>
        <v>92.00097252613664</v>
      </c>
    </row>
    <row r="143" spans="1:6" s="135" customFormat="1" ht="12.75" customHeight="1">
      <c r="A143" s="152" t="s">
        <v>111</v>
      </c>
      <c r="B143" s="153" t="s">
        <v>38</v>
      </c>
      <c r="C143" s="154">
        <v>60</v>
      </c>
      <c r="D143" s="154">
        <v>61</v>
      </c>
      <c r="E143" s="154"/>
      <c r="F143" s="155">
        <f t="shared" si="6"/>
        <v>101.66666666666666</v>
      </c>
    </row>
    <row r="144" spans="1:6" s="44" customFormat="1" ht="12.75" customHeight="1">
      <c r="A144" s="167">
        <v>2030</v>
      </c>
      <c r="B144" s="52" t="s">
        <v>77</v>
      </c>
      <c r="C144" s="53">
        <v>3395</v>
      </c>
      <c r="D144" s="53">
        <v>3395</v>
      </c>
      <c r="E144" s="53">
        <v>3395</v>
      </c>
      <c r="F144" s="155">
        <f t="shared" si="6"/>
        <v>100</v>
      </c>
    </row>
    <row r="145" spans="1:6" s="135" customFormat="1" ht="12.75" customHeight="1">
      <c r="A145" s="152" t="s">
        <v>183</v>
      </c>
      <c r="B145" s="153" t="s">
        <v>202</v>
      </c>
      <c r="C145" s="154">
        <v>1513512</v>
      </c>
      <c r="D145" s="154">
        <v>1509666</v>
      </c>
      <c r="E145" s="154"/>
      <c r="F145" s="155">
        <f t="shared" si="6"/>
        <v>99.74588903160331</v>
      </c>
    </row>
    <row r="146" spans="1:6" s="135" customFormat="1" ht="12.75" customHeight="1">
      <c r="A146" s="152" t="s">
        <v>189</v>
      </c>
      <c r="B146" s="153" t="s">
        <v>203</v>
      </c>
      <c r="C146" s="154">
        <v>100000</v>
      </c>
      <c r="D146" s="154">
        <v>99015</v>
      </c>
      <c r="E146" s="154">
        <v>99015</v>
      </c>
      <c r="F146" s="155">
        <f t="shared" si="6"/>
        <v>99.015</v>
      </c>
    </row>
    <row r="147" spans="1:6" s="44" customFormat="1" ht="12.75" customHeight="1">
      <c r="A147" s="167">
        <v>6339</v>
      </c>
      <c r="B147" s="52" t="s">
        <v>204</v>
      </c>
      <c r="C147" s="53">
        <v>201802</v>
      </c>
      <c r="D147" s="53">
        <v>0</v>
      </c>
      <c r="E147" s="53"/>
      <c r="F147" s="261"/>
    </row>
    <row r="148" spans="1:6" s="138" customFormat="1" ht="12.75" customHeight="1">
      <c r="A148" s="139">
        <v>80110</v>
      </c>
      <c r="B148" s="140" t="s">
        <v>190</v>
      </c>
      <c r="C148" s="141">
        <v>80</v>
      </c>
      <c r="D148" s="141">
        <v>80</v>
      </c>
      <c r="E148" s="141"/>
      <c r="F148" s="198">
        <f t="shared" si="6"/>
        <v>100</v>
      </c>
    </row>
    <row r="149" spans="1:6" s="135" customFormat="1" ht="12.75" customHeight="1">
      <c r="A149" s="176" t="s">
        <v>118</v>
      </c>
      <c r="B149" s="177" t="s">
        <v>205</v>
      </c>
      <c r="C149" s="178">
        <v>80</v>
      </c>
      <c r="D149" s="178">
        <v>80</v>
      </c>
      <c r="E149" s="178"/>
      <c r="F149" s="134">
        <v>100</v>
      </c>
    </row>
    <row r="150" spans="1:6" s="138" customFormat="1" ht="12.75" customHeight="1">
      <c r="A150" s="139">
        <v>80114</v>
      </c>
      <c r="B150" s="140" t="s">
        <v>140</v>
      </c>
      <c r="C150" s="141">
        <f>SUM(C151:C152)</f>
        <v>90</v>
      </c>
      <c r="D150" s="141">
        <f>SUM(D151:D152)</f>
        <v>70</v>
      </c>
      <c r="E150" s="141"/>
      <c r="F150" s="142">
        <f aca="true" t="shared" si="7" ref="F150:F162">D150/C150*100</f>
        <v>77.77777777777779</v>
      </c>
    </row>
    <row r="151" spans="1:6" ht="12.75" customHeight="1">
      <c r="A151" s="57" t="s">
        <v>111</v>
      </c>
      <c r="B151" s="58" t="s">
        <v>38</v>
      </c>
      <c r="C151" s="59">
        <v>30</v>
      </c>
      <c r="D151" s="59">
        <v>32</v>
      </c>
      <c r="E151" s="58"/>
      <c r="F151" s="78">
        <f t="shared" si="7"/>
        <v>106.66666666666667</v>
      </c>
    </row>
    <row r="152" spans="1:6" ht="12.75" customHeight="1" thickBot="1">
      <c r="A152" s="39" t="s">
        <v>120</v>
      </c>
      <c r="B152" s="40" t="s">
        <v>115</v>
      </c>
      <c r="C152" s="41">
        <v>60</v>
      </c>
      <c r="D152" s="41">
        <v>38</v>
      </c>
      <c r="E152" s="40"/>
      <c r="F152" s="78">
        <f t="shared" si="7"/>
        <v>63.33333333333333</v>
      </c>
    </row>
    <row r="153" spans="1:6" ht="14.25" customHeight="1">
      <c r="A153" s="30" t="s">
        <v>191</v>
      </c>
      <c r="B153" s="31" t="s">
        <v>224</v>
      </c>
      <c r="C153" s="32">
        <v>6200</v>
      </c>
      <c r="D153" s="32">
        <v>7200</v>
      </c>
      <c r="E153" s="32"/>
      <c r="F153" s="93">
        <f>D153/C153*100</f>
        <v>116.12903225806453</v>
      </c>
    </row>
    <row r="154" spans="1:6" s="138" customFormat="1" ht="12.75" customHeight="1">
      <c r="A154" s="147" t="s">
        <v>192</v>
      </c>
      <c r="B154" s="140" t="s">
        <v>193</v>
      </c>
      <c r="C154" s="141">
        <v>6200</v>
      </c>
      <c r="D154" s="141">
        <v>7200</v>
      </c>
      <c r="E154" s="140"/>
      <c r="F154" s="183">
        <f>D154/C154*100</f>
        <v>116.12903225806453</v>
      </c>
    </row>
    <row r="155" spans="1:6" ht="12.75" customHeight="1" thickBot="1">
      <c r="A155" s="34" t="s">
        <v>153</v>
      </c>
      <c r="B155" s="7" t="s">
        <v>206</v>
      </c>
      <c r="C155" s="8">
        <v>6200</v>
      </c>
      <c r="D155" s="8">
        <v>7200</v>
      </c>
      <c r="E155" s="7"/>
      <c r="F155" s="212">
        <f>D155/C155*100</f>
        <v>116.12903225806453</v>
      </c>
    </row>
    <row r="156" spans="1:6" ht="14.25" customHeight="1">
      <c r="A156" s="30" t="s">
        <v>141</v>
      </c>
      <c r="B156" s="31" t="s">
        <v>11</v>
      </c>
      <c r="C156" s="32">
        <f>SUM(C157+C159+C163+C165+C170+C173+C180)</f>
        <v>2444645</v>
      </c>
      <c r="D156" s="32">
        <f>SUM(D157+D159+D163+D165+D170+D173+D180)</f>
        <v>2196636</v>
      </c>
      <c r="E156" s="32">
        <f>SUM(E157+E159+E163+E165+E170+E173+E180)</f>
        <v>2171877</v>
      </c>
      <c r="F156" s="93">
        <f t="shared" si="7"/>
        <v>89.85500962307411</v>
      </c>
    </row>
    <row r="157" spans="1:6" ht="12.75" customHeight="1">
      <c r="A157" s="35" t="s">
        <v>142</v>
      </c>
      <c r="B157" s="17" t="s">
        <v>79</v>
      </c>
      <c r="C157" s="18">
        <f>SUM(C158)</f>
        <v>105204</v>
      </c>
      <c r="D157" s="18">
        <f>SUM(D158)</f>
        <v>105204</v>
      </c>
      <c r="E157" s="18">
        <f>SUM(E158)</f>
        <v>105204</v>
      </c>
      <c r="F157" s="83">
        <f t="shared" si="7"/>
        <v>100</v>
      </c>
    </row>
    <row r="158" spans="1:6" ht="12.75" customHeight="1">
      <c r="A158" s="144" t="s">
        <v>148</v>
      </c>
      <c r="B158" s="145" t="s">
        <v>42</v>
      </c>
      <c r="C158" s="146">
        <v>105204</v>
      </c>
      <c r="D158" s="146">
        <v>105204</v>
      </c>
      <c r="E158" s="146">
        <v>105204</v>
      </c>
      <c r="F158" s="84">
        <f t="shared" si="7"/>
        <v>100</v>
      </c>
    </row>
    <row r="159" spans="1:6" s="138" customFormat="1" ht="12.75" customHeight="1">
      <c r="A159" s="147" t="s">
        <v>149</v>
      </c>
      <c r="B159" s="140" t="s">
        <v>150</v>
      </c>
      <c r="C159" s="141">
        <f>SUM(C160:C162)</f>
        <v>1902389</v>
      </c>
      <c r="D159" s="141">
        <f>SUM(D160:D162)</f>
        <v>1691706</v>
      </c>
      <c r="E159" s="141">
        <f>SUM(E160:E162)</f>
        <v>1691666</v>
      </c>
      <c r="F159" s="142">
        <f t="shared" si="7"/>
        <v>88.92534597287937</v>
      </c>
    </row>
    <row r="160" spans="1:6" s="135" customFormat="1" ht="12.75" customHeight="1">
      <c r="A160" s="176" t="s">
        <v>111</v>
      </c>
      <c r="B160" s="177" t="s">
        <v>207</v>
      </c>
      <c r="C160" s="178">
        <v>70</v>
      </c>
      <c r="D160" s="178">
        <v>40</v>
      </c>
      <c r="E160" s="178"/>
      <c r="F160" s="179">
        <f t="shared" si="7"/>
        <v>57.14285714285714</v>
      </c>
    </row>
    <row r="161" spans="1:6" ht="12.75" customHeight="1">
      <c r="A161" s="60" t="s">
        <v>151</v>
      </c>
      <c r="B161" s="61" t="s">
        <v>152</v>
      </c>
      <c r="C161" s="62">
        <v>1898319</v>
      </c>
      <c r="D161" s="62">
        <v>1687666</v>
      </c>
      <c r="E161" s="62">
        <v>1687666</v>
      </c>
      <c r="F161" s="108">
        <f>D161/C161*100</f>
        <v>88.90318223649449</v>
      </c>
    </row>
    <row r="162" spans="1:6" ht="12.75" customHeight="1">
      <c r="A162" s="36" t="s">
        <v>194</v>
      </c>
      <c r="B162" s="12" t="s">
        <v>152</v>
      </c>
      <c r="C162" s="13">
        <v>4000</v>
      </c>
      <c r="D162" s="13">
        <v>4000</v>
      </c>
      <c r="E162" s="13">
        <v>4000</v>
      </c>
      <c r="F162" s="199">
        <f t="shared" si="7"/>
        <v>100</v>
      </c>
    </row>
    <row r="163" spans="1:6" ht="12.75" customHeight="1">
      <c r="A163" s="35" t="s">
        <v>143</v>
      </c>
      <c r="B163" s="17" t="s">
        <v>98</v>
      </c>
      <c r="C163" s="18">
        <f>SUM(C164)</f>
        <v>13400</v>
      </c>
      <c r="D163" s="18">
        <f>SUM(D164)</f>
        <v>12898</v>
      </c>
      <c r="E163" s="18">
        <f>SUM(E164)</f>
        <v>12898</v>
      </c>
      <c r="F163" s="83">
        <f aca="true" t="shared" si="8" ref="F163:F188">D163/C163*100</f>
        <v>96.25373134328358</v>
      </c>
    </row>
    <row r="164" spans="1:6" ht="12.75" customHeight="1">
      <c r="A164" s="34" t="s">
        <v>151</v>
      </c>
      <c r="B164" s="7" t="s">
        <v>99</v>
      </c>
      <c r="C164" s="8">
        <v>13400</v>
      </c>
      <c r="D164" s="8">
        <v>12898</v>
      </c>
      <c r="E164" s="8">
        <v>12898</v>
      </c>
      <c r="F164" s="84">
        <f t="shared" si="8"/>
        <v>96.25373134328358</v>
      </c>
    </row>
    <row r="165" spans="1:6" ht="12.75" customHeight="1">
      <c r="A165" s="35" t="s">
        <v>144</v>
      </c>
      <c r="B165" s="17" t="s">
        <v>225</v>
      </c>
      <c r="C165" s="18">
        <f>SUM(C166:C169)</f>
        <v>190132</v>
      </c>
      <c r="D165" s="18">
        <f>SUM(D166:D169)</f>
        <v>162601</v>
      </c>
      <c r="E165" s="18">
        <f>SUM(E166:E169)</f>
        <v>155309</v>
      </c>
      <c r="F165" s="83">
        <f t="shared" si="8"/>
        <v>85.52005974796457</v>
      </c>
    </row>
    <row r="166" spans="1:6" ht="12.75" customHeight="1">
      <c r="A166" s="48" t="s">
        <v>153</v>
      </c>
      <c r="B166" s="49" t="s">
        <v>106</v>
      </c>
      <c r="C166" s="50">
        <v>5000</v>
      </c>
      <c r="D166" s="50">
        <v>4200</v>
      </c>
      <c r="E166" s="50"/>
      <c r="F166" s="194">
        <f t="shared" si="8"/>
        <v>84</v>
      </c>
    </row>
    <row r="167" spans="1:6" ht="12.75" customHeight="1">
      <c r="A167" s="111" t="s">
        <v>120</v>
      </c>
      <c r="B167" s="106" t="s">
        <v>45</v>
      </c>
      <c r="C167" s="107">
        <v>3132</v>
      </c>
      <c r="D167" s="107">
        <v>3092</v>
      </c>
      <c r="E167" s="107"/>
      <c r="F167" s="194">
        <f t="shared" si="8"/>
        <v>98.7228607918263</v>
      </c>
    </row>
    <row r="168" spans="1:6" ht="12.75" customHeight="1">
      <c r="A168" s="100" t="s">
        <v>151</v>
      </c>
      <c r="B168" s="101" t="s">
        <v>77</v>
      </c>
      <c r="C168" s="102">
        <v>84000</v>
      </c>
      <c r="D168" s="102">
        <v>82832</v>
      </c>
      <c r="E168" s="102">
        <v>82832</v>
      </c>
      <c r="F168" s="194">
        <f t="shared" si="8"/>
        <v>98.60952380952381</v>
      </c>
    </row>
    <row r="169" spans="1:6" ht="12.75" customHeight="1">
      <c r="A169" s="100" t="s">
        <v>154</v>
      </c>
      <c r="B169" s="101" t="s">
        <v>155</v>
      </c>
      <c r="C169" s="102">
        <v>98000</v>
      </c>
      <c r="D169" s="102">
        <v>72477</v>
      </c>
      <c r="E169" s="102">
        <v>72477</v>
      </c>
      <c r="F169" s="194">
        <f t="shared" si="8"/>
        <v>73.95612244897958</v>
      </c>
    </row>
    <row r="170" spans="1:6" ht="12.75" customHeight="1">
      <c r="A170" s="35" t="s">
        <v>145</v>
      </c>
      <c r="B170" s="17" t="s">
        <v>80</v>
      </c>
      <c r="C170" s="18">
        <f>SUM(C171:C172)</f>
        <v>156500</v>
      </c>
      <c r="D170" s="18">
        <f>SUM(D171:D172)</f>
        <v>156415</v>
      </c>
      <c r="E170" s="18">
        <f>SUM(E171:E172)</f>
        <v>156000</v>
      </c>
      <c r="F170" s="83">
        <f t="shared" si="8"/>
        <v>99.94568690095846</v>
      </c>
    </row>
    <row r="171" spans="1:6" s="135" customFormat="1" ht="12.75" customHeight="1">
      <c r="A171" s="148" t="s">
        <v>111</v>
      </c>
      <c r="B171" s="149" t="s">
        <v>38</v>
      </c>
      <c r="C171" s="150">
        <v>500</v>
      </c>
      <c r="D171" s="150">
        <v>415</v>
      </c>
      <c r="E171" s="150"/>
      <c r="F171" s="151">
        <f t="shared" si="8"/>
        <v>83</v>
      </c>
    </row>
    <row r="172" spans="1:6" ht="12.75" customHeight="1">
      <c r="A172" s="45" t="s">
        <v>154</v>
      </c>
      <c r="B172" s="46" t="s">
        <v>155</v>
      </c>
      <c r="C172" s="47">
        <v>156000</v>
      </c>
      <c r="D172" s="47">
        <v>156000</v>
      </c>
      <c r="E172" s="47">
        <v>156000</v>
      </c>
      <c r="F172" s="79">
        <f t="shared" si="8"/>
        <v>100</v>
      </c>
    </row>
    <row r="173" spans="1:6" ht="12.75" customHeight="1">
      <c r="A173" s="35" t="s">
        <v>146</v>
      </c>
      <c r="B173" s="17" t="s">
        <v>81</v>
      </c>
      <c r="C173" s="18">
        <f>SUM(C174+C178+C179)</f>
        <v>45100</v>
      </c>
      <c r="D173" s="18">
        <f>SUM(D174+D178+D179)</f>
        <v>45012</v>
      </c>
      <c r="E173" s="18">
        <f>SUM(E174+E178+E179)</f>
        <v>28000</v>
      </c>
      <c r="F173" s="83">
        <f t="shared" si="8"/>
        <v>99.8048780487805</v>
      </c>
    </row>
    <row r="174" spans="1:6" ht="12.75" customHeight="1" thickBot="1">
      <c r="A174" s="255" t="s">
        <v>156</v>
      </c>
      <c r="B174" s="256" t="s">
        <v>27</v>
      </c>
      <c r="C174" s="257">
        <v>17000</v>
      </c>
      <c r="D174" s="257">
        <v>16926</v>
      </c>
      <c r="E174" s="257"/>
      <c r="F174" s="258">
        <f t="shared" si="8"/>
        <v>99.56470588235294</v>
      </c>
    </row>
    <row r="175" spans="1:6" ht="12.75" customHeight="1" thickTop="1">
      <c r="A175" s="211"/>
      <c r="B175" s="201"/>
      <c r="C175" s="202"/>
      <c r="D175" s="202"/>
      <c r="E175" s="202"/>
      <c r="F175" s="203"/>
    </row>
    <row r="176" spans="1:6" ht="12.75" customHeight="1" thickBot="1">
      <c r="A176" s="104"/>
      <c r="B176" s="9"/>
      <c r="C176" s="10"/>
      <c r="D176" s="10"/>
      <c r="E176" s="10"/>
      <c r="F176" s="70"/>
    </row>
    <row r="177" spans="1:6" ht="12" customHeight="1" thickBot="1" thickTop="1">
      <c r="A177" s="94">
        <v>1</v>
      </c>
      <c r="B177" s="95">
        <v>2</v>
      </c>
      <c r="C177" s="95">
        <v>3</v>
      </c>
      <c r="D177" s="95">
        <v>4</v>
      </c>
      <c r="E177" s="95">
        <v>5</v>
      </c>
      <c r="F177" s="96">
        <v>6</v>
      </c>
    </row>
    <row r="178" spans="1:6" ht="12.75" customHeight="1">
      <c r="A178" s="60" t="s">
        <v>151</v>
      </c>
      <c r="B178" s="61" t="s">
        <v>77</v>
      </c>
      <c r="C178" s="62">
        <v>28000</v>
      </c>
      <c r="D178" s="62">
        <v>28000</v>
      </c>
      <c r="E178" s="62">
        <v>28000</v>
      </c>
      <c r="F178" s="91">
        <f t="shared" si="8"/>
        <v>100</v>
      </c>
    </row>
    <row r="179" spans="1:6" ht="12.75" customHeight="1">
      <c r="A179" s="45" t="s">
        <v>157</v>
      </c>
      <c r="B179" s="46" t="s">
        <v>165</v>
      </c>
      <c r="C179" s="47">
        <v>100</v>
      </c>
      <c r="D179" s="47">
        <v>86</v>
      </c>
      <c r="E179" s="47"/>
      <c r="F179" s="79">
        <f t="shared" si="8"/>
        <v>86</v>
      </c>
    </row>
    <row r="180" spans="1:6" ht="12.75" customHeight="1">
      <c r="A180" s="35" t="s">
        <v>147</v>
      </c>
      <c r="B180" s="17" t="s">
        <v>9</v>
      </c>
      <c r="C180" s="18">
        <f>SUM(C181:C181)</f>
        <v>31920</v>
      </c>
      <c r="D180" s="18">
        <f>SUM(D181:D181)</f>
        <v>22800</v>
      </c>
      <c r="E180" s="18">
        <f>SUM(E181:E181)</f>
        <v>22800</v>
      </c>
      <c r="F180" s="83">
        <f t="shared" si="8"/>
        <v>71.42857142857143</v>
      </c>
    </row>
    <row r="181" spans="1:6" ht="12.75" customHeight="1" thickBot="1">
      <c r="A181" s="100" t="s">
        <v>154</v>
      </c>
      <c r="B181" s="101" t="s">
        <v>77</v>
      </c>
      <c r="C181" s="102">
        <v>31920</v>
      </c>
      <c r="D181" s="102">
        <v>22800</v>
      </c>
      <c r="E181" s="102">
        <v>22800</v>
      </c>
      <c r="F181" s="103">
        <f t="shared" si="8"/>
        <v>71.42857142857143</v>
      </c>
    </row>
    <row r="182" spans="1:6" ht="18" customHeight="1">
      <c r="A182" s="228" t="s">
        <v>78</v>
      </c>
      <c r="B182" s="224" t="s">
        <v>226</v>
      </c>
      <c r="C182" s="229">
        <f>SUM(C184)</f>
        <v>61100</v>
      </c>
      <c r="D182" s="229">
        <f>SUM(D184)</f>
        <v>60560</v>
      </c>
      <c r="E182" s="229">
        <f>SUM(E184)</f>
        <v>34492</v>
      </c>
      <c r="F182" s="230">
        <f t="shared" si="8"/>
        <v>99.11620294599018</v>
      </c>
    </row>
    <row r="183" spans="1:6" ht="18" customHeight="1">
      <c r="A183" s="226"/>
      <c r="B183" s="220" t="s">
        <v>227</v>
      </c>
      <c r="C183" s="227"/>
      <c r="D183" s="227"/>
      <c r="E183" s="227"/>
      <c r="F183" s="222"/>
    </row>
    <row r="184" spans="1:6" s="138" customFormat="1" ht="12.75" customHeight="1">
      <c r="A184" s="147" t="s">
        <v>82</v>
      </c>
      <c r="B184" s="140" t="s">
        <v>9</v>
      </c>
      <c r="C184" s="141">
        <f>SUM(C185:C188)</f>
        <v>61100</v>
      </c>
      <c r="D184" s="141">
        <f>SUM(D185:D188)</f>
        <v>60560</v>
      </c>
      <c r="E184" s="141">
        <f>SUM(E185:E188)</f>
        <v>34492</v>
      </c>
      <c r="F184" s="142">
        <f t="shared" si="8"/>
        <v>99.11620294599018</v>
      </c>
    </row>
    <row r="185" spans="1:6" ht="12.75" customHeight="1">
      <c r="A185" s="57" t="s">
        <v>156</v>
      </c>
      <c r="B185" s="58" t="s">
        <v>27</v>
      </c>
      <c r="C185" s="59">
        <v>25000</v>
      </c>
      <c r="D185" s="59">
        <v>24229</v>
      </c>
      <c r="E185" s="59"/>
      <c r="F185" s="78">
        <f t="shared" si="8"/>
        <v>96.916</v>
      </c>
    </row>
    <row r="186" spans="1:6" ht="12.75" customHeight="1">
      <c r="A186" s="60" t="s">
        <v>111</v>
      </c>
      <c r="B186" s="61" t="s">
        <v>38</v>
      </c>
      <c r="C186" s="62">
        <v>450</v>
      </c>
      <c r="D186" s="62">
        <v>518</v>
      </c>
      <c r="E186" s="62"/>
      <c r="F186" s="91">
        <f t="shared" si="8"/>
        <v>115.11111111111111</v>
      </c>
    </row>
    <row r="187" spans="1:6" ht="12.75" customHeight="1">
      <c r="A187" s="60" t="s">
        <v>120</v>
      </c>
      <c r="B187" s="61" t="s">
        <v>45</v>
      </c>
      <c r="C187" s="62">
        <v>1150</v>
      </c>
      <c r="D187" s="62">
        <v>1321</v>
      </c>
      <c r="E187" s="62"/>
      <c r="F187" s="91">
        <f t="shared" si="8"/>
        <v>114.86956521739131</v>
      </c>
    </row>
    <row r="188" spans="1:6" ht="12.75" customHeight="1" thickBot="1">
      <c r="A188" s="39" t="s">
        <v>177</v>
      </c>
      <c r="B188" s="40" t="s">
        <v>178</v>
      </c>
      <c r="C188" s="41">
        <v>34500</v>
      </c>
      <c r="D188" s="41">
        <v>34492</v>
      </c>
      <c r="E188" s="41">
        <v>34492</v>
      </c>
      <c r="F188" s="92">
        <f t="shared" si="8"/>
        <v>99.9768115942029</v>
      </c>
    </row>
    <row r="189" spans="1:6" ht="15.75" customHeight="1">
      <c r="A189" s="259" t="s">
        <v>179</v>
      </c>
      <c r="B189" s="205" t="s">
        <v>228</v>
      </c>
      <c r="C189" s="260">
        <f aca="true" t="shared" si="9" ref="C189:E190">SUM(C190)</f>
        <v>40574</v>
      </c>
      <c r="D189" s="260">
        <f t="shared" si="9"/>
        <v>39175</v>
      </c>
      <c r="E189" s="260">
        <f t="shared" si="9"/>
        <v>39175</v>
      </c>
      <c r="F189" s="90">
        <f>D189/C189*100</f>
        <v>96.55197909991621</v>
      </c>
    </row>
    <row r="190" spans="1:6" s="138" customFormat="1" ht="13.5" customHeight="1">
      <c r="A190" s="147" t="s">
        <v>180</v>
      </c>
      <c r="B190" s="140" t="s">
        <v>181</v>
      </c>
      <c r="C190" s="141">
        <f t="shared" si="9"/>
        <v>40574</v>
      </c>
      <c r="D190" s="141">
        <f t="shared" si="9"/>
        <v>39175</v>
      </c>
      <c r="E190" s="141">
        <f t="shared" si="9"/>
        <v>39175</v>
      </c>
      <c r="F190" s="142">
        <f>D190/C190*100</f>
        <v>96.55197909991621</v>
      </c>
    </row>
    <row r="191" spans="1:6" ht="12.75" customHeight="1" thickBot="1">
      <c r="A191" s="34" t="s">
        <v>154</v>
      </c>
      <c r="B191" s="7" t="s">
        <v>164</v>
      </c>
      <c r="C191" s="8">
        <v>40574</v>
      </c>
      <c r="D191" s="8">
        <v>39175</v>
      </c>
      <c r="E191" s="8">
        <v>39175</v>
      </c>
      <c r="F191" s="97">
        <f>D191/C191*100</f>
        <v>96.55197909991621</v>
      </c>
    </row>
    <row r="192" spans="1:6" s="20" customFormat="1" ht="13.5" customHeight="1">
      <c r="A192" s="223" t="s">
        <v>83</v>
      </c>
      <c r="B192" s="224" t="s">
        <v>229</v>
      </c>
      <c r="C192" s="225">
        <f>SUM(C194+C197+C201)</f>
        <v>216800</v>
      </c>
      <c r="D192" s="225">
        <f>SUM(D194+D197+D201)</f>
        <v>208621</v>
      </c>
      <c r="E192" s="225"/>
      <c r="F192" s="230">
        <f>D192/C192*100</f>
        <v>96.22739852398524</v>
      </c>
    </row>
    <row r="193" spans="1:6" s="20" customFormat="1" ht="13.5" customHeight="1">
      <c r="A193" s="219"/>
      <c r="B193" s="220" t="s">
        <v>230</v>
      </c>
      <c r="C193" s="221"/>
      <c r="D193" s="221"/>
      <c r="E193" s="221"/>
      <c r="F193" s="222"/>
    </row>
    <row r="194" spans="1:6" ht="12.75" customHeight="1">
      <c r="A194" s="35" t="s">
        <v>84</v>
      </c>
      <c r="B194" s="17" t="s">
        <v>85</v>
      </c>
      <c r="C194" s="18">
        <f>SUM(C195:C196)</f>
        <v>115150</v>
      </c>
      <c r="D194" s="18">
        <f>SUM(D195:D196)</f>
        <v>114926</v>
      </c>
      <c r="E194" s="18"/>
      <c r="F194" s="83">
        <f>D194/C194*100</f>
        <v>99.80547112462006</v>
      </c>
    </row>
    <row r="195" spans="1:6" s="135" customFormat="1" ht="13.5" customHeight="1">
      <c r="A195" s="152" t="s">
        <v>111</v>
      </c>
      <c r="B195" s="153" t="s">
        <v>38</v>
      </c>
      <c r="C195" s="154">
        <v>150</v>
      </c>
      <c r="D195" s="154">
        <v>113</v>
      </c>
      <c r="E195" s="154"/>
      <c r="F195" s="155">
        <f aca="true" t="shared" si="10" ref="F195:F204">D195/C195*100</f>
        <v>75.33333333333333</v>
      </c>
    </row>
    <row r="196" spans="1:6" ht="12.75" customHeight="1">
      <c r="A196" s="45" t="s">
        <v>158</v>
      </c>
      <c r="B196" s="46" t="s">
        <v>86</v>
      </c>
      <c r="C196" s="47">
        <v>115000</v>
      </c>
      <c r="D196" s="47">
        <v>114813</v>
      </c>
      <c r="E196" s="47"/>
      <c r="F196" s="155">
        <f t="shared" si="10"/>
        <v>99.83739130434782</v>
      </c>
    </row>
    <row r="197" spans="1:6" ht="12.75" customHeight="1">
      <c r="A197" s="35" t="s">
        <v>87</v>
      </c>
      <c r="B197" s="17" t="s">
        <v>88</v>
      </c>
      <c r="C197" s="18">
        <f>SUM(C198:C200)</f>
        <v>101400</v>
      </c>
      <c r="D197" s="18">
        <f>SUM(D198:D200)</f>
        <v>93449</v>
      </c>
      <c r="E197" s="18"/>
      <c r="F197" s="83">
        <f t="shared" si="10"/>
        <v>92.15877712031558</v>
      </c>
    </row>
    <row r="198" spans="1:6" ht="12.75" customHeight="1">
      <c r="A198" s="48" t="s">
        <v>118</v>
      </c>
      <c r="B198" s="49" t="s">
        <v>32</v>
      </c>
      <c r="C198" s="50">
        <v>900</v>
      </c>
      <c r="D198" s="50">
        <v>844</v>
      </c>
      <c r="E198" s="89"/>
      <c r="F198" s="78">
        <f t="shared" si="10"/>
        <v>93.77777777777779</v>
      </c>
    </row>
    <row r="199" spans="1:6" ht="12.75" customHeight="1">
      <c r="A199" s="60" t="s">
        <v>156</v>
      </c>
      <c r="B199" s="61" t="s">
        <v>27</v>
      </c>
      <c r="C199" s="62">
        <v>100000</v>
      </c>
      <c r="D199" s="62">
        <v>92136</v>
      </c>
      <c r="E199" s="62"/>
      <c r="F199" s="91">
        <f t="shared" si="10"/>
        <v>92.136</v>
      </c>
    </row>
    <row r="200" spans="1:6" ht="12.75" customHeight="1">
      <c r="A200" s="45" t="s">
        <v>111</v>
      </c>
      <c r="B200" s="46" t="s">
        <v>38</v>
      </c>
      <c r="C200" s="47">
        <v>500</v>
      </c>
      <c r="D200" s="47">
        <v>469</v>
      </c>
      <c r="E200" s="47"/>
      <c r="F200" s="79">
        <f t="shared" si="10"/>
        <v>93.8</v>
      </c>
    </row>
    <row r="201" spans="1:6" ht="12.75" customHeight="1">
      <c r="A201" s="86" t="s">
        <v>89</v>
      </c>
      <c r="B201" s="87" t="s">
        <v>90</v>
      </c>
      <c r="C201" s="88">
        <f>SUM(C202:C203)</f>
        <v>250</v>
      </c>
      <c r="D201" s="88">
        <f>SUM(D202:D203)</f>
        <v>246</v>
      </c>
      <c r="E201" s="88"/>
      <c r="F201" s="108">
        <f t="shared" si="10"/>
        <v>98.4</v>
      </c>
    </row>
    <row r="202" spans="1:6" ht="12.75" customHeight="1">
      <c r="A202" s="111" t="s">
        <v>120</v>
      </c>
      <c r="B202" s="106" t="s">
        <v>45</v>
      </c>
      <c r="C202" s="107">
        <v>50</v>
      </c>
      <c r="D202" s="107">
        <v>46</v>
      </c>
      <c r="E202" s="107"/>
      <c r="F202" s="78">
        <f t="shared" si="10"/>
        <v>92</v>
      </c>
    </row>
    <row r="203" spans="1:6" ht="12.75" customHeight="1" thickBot="1">
      <c r="A203" s="39" t="s">
        <v>158</v>
      </c>
      <c r="B203" s="40" t="s">
        <v>86</v>
      </c>
      <c r="C203" s="41">
        <v>200</v>
      </c>
      <c r="D203" s="41">
        <v>200</v>
      </c>
      <c r="E203" s="41"/>
      <c r="F203" s="108">
        <f t="shared" si="10"/>
        <v>100</v>
      </c>
    </row>
    <row r="204" spans="1:6" s="20" customFormat="1" ht="15" customHeight="1">
      <c r="A204" s="223" t="s">
        <v>159</v>
      </c>
      <c r="B204" s="224" t="s">
        <v>231</v>
      </c>
      <c r="C204" s="225">
        <f>SUM(C209+C206)</f>
        <v>1634103</v>
      </c>
      <c r="D204" s="225">
        <f>SUM(D209+D206)</f>
        <v>1186818</v>
      </c>
      <c r="E204" s="225">
        <f>SUM(E209+E206)</f>
        <v>7494</v>
      </c>
      <c r="F204" s="231">
        <f t="shared" si="10"/>
        <v>72.62810239011863</v>
      </c>
    </row>
    <row r="205" spans="1:6" s="20" customFormat="1" ht="15" customHeight="1">
      <c r="A205" s="219"/>
      <c r="B205" s="220" t="s">
        <v>232</v>
      </c>
      <c r="C205" s="221"/>
      <c r="D205" s="221"/>
      <c r="E205" s="221"/>
      <c r="F205" s="213"/>
    </row>
    <row r="206" spans="1:6" s="138" customFormat="1" ht="12" customHeight="1">
      <c r="A206" s="147" t="s">
        <v>182</v>
      </c>
      <c r="B206" s="140" t="s">
        <v>233</v>
      </c>
      <c r="C206" s="141">
        <f>SUM(C207:C208)</f>
        <v>1626233</v>
      </c>
      <c r="D206" s="141">
        <f>SUM(D207:D208)</f>
        <v>1179039</v>
      </c>
      <c r="E206" s="141"/>
      <c r="F206" s="142">
        <v>100</v>
      </c>
    </row>
    <row r="207" spans="1:6" s="138" customFormat="1" ht="12" customHeight="1">
      <c r="A207" s="169" t="s">
        <v>183</v>
      </c>
      <c r="B207" s="165" t="s">
        <v>184</v>
      </c>
      <c r="C207" s="166">
        <v>1179039</v>
      </c>
      <c r="D207" s="166">
        <v>1179039</v>
      </c>
      <c r="E207" s="166"/>
      <c r="F207" s="179">
        <v>100</v>
      </c>
    </row>
    <row r="208" spans="1:6" s="138" customFormat="1" ht="12" customHeight="1">
      <c r="A208" s="180" t="s">
        <v>195</v>
      </c>
      <c r="B208" s="181" t="s">
        <v>208</v>
      </c>
      <c r="C208" s="182">
        <v>447194</v>
      </c>
      <c r="D208" s="182">
        <v>0</v>
      </c>
      <c r="E208" s="182"/>
      <c r="F208" s="183"/>
    </row>
    <row r="209" spans="1:6" s="138" customFormat="1" ht="12" customHeight="1">
      <c r="A209" s="147" t="s">
        <v>160</v>
      </c>
      <c r="B209" s="140" t="s">
        <v>161</v>
      </c>
      <c r="C209" s="141">
        <f>SUM(C210:C211)</f>
        <v>7870</v>
      </c>
      <c r="D209" s="141">
        <f>SUM(D210:D211)</f>
        <v>7779</v>
      </c>
      <c r="E209" s="141">
        <f>SUM(E210:E211)</f>
        <v>7494</v>
      </c>
      <c r="F209" s="142">
        <f aca="true" t="shared" si="11" ref="F209:F215">D209/C209*100</f>
        <v>98.84371029224904</v>
      </c>
    </row>
    <row r="210" spans="1:6" ht="12.75" customHeight="1">
      <c r="A210" s="111" t="s">
        <v>111</v>
      </c>
      <c r="B210" s="106" t="s">
        <v>38</v>
      </c>
      <c r="C210" s="107">
        <v>370</v>
      </c>
      <c r="D210" s="107">
        <v>285</v>
      </c>
      <c r="E210" s="107"/>
      <c r="F210" s="108">
        <f t="shared" si="11"/>
        <v>77.02702702702703</v>
      </c>
    </row>
    <row r="211" spans="1:6" ht="12.75" customHeight="1" thickBot="1">
      <c r="A211" s="111" t="s">
        <v>196</v>
      </c>
      <c r="B211" s="106" t="s">
        <v>164</v>
      </c>
      <c r="C211" s="107">
        <v>7500</v>
      </c>
      <c r="D211" s="107">
        <v>7494</v>
      </c>
      <c r="E211" s="107">
        <v>7494</v>
      </c>
      <c r="F211" s="108">
        <f t="shared" si="11"/>
        <v>99.92</v>
      </c>
    </row>
    <row r="212" spans="1:6" s="20" customFormat="1" ht="13.5" customHeight="1">
      <c r="A212" s="30" t="s">
        <v>91</v>
      </c>
      <c r="B212" s="31" t="s">
        <v>92</v>
      </c>
      <c r="C212" s="32">
        <f>SUM(C213)</f>
        <v>42400</v>
      </c>
      <c r="D212" s="32">
        <f>SUM(D213)</f>
        <v>38230</v>
      </c>
      <c r="E212" s="32"/>
      <c r="F212" s="93">
        <f t="shared" si="11"/>
        <v>90.16509433962264</v>
      </c>
    </row>
    <row r="213" spans="1:6" ht="13.5" customHeight="1">
      <c r="A213" s="16">
        <v>92605</v>
      </c>
      <c r="B213" s="17" t="s">
        <v>93</v>
      </c>
      <c r="C213" s="18">
        <f>SUM(C214:C215)</f>
        <v>42400</v>
      </c>
      <c r="D213" s="18">
        <f>SUM(D214:D215)</f>
        <v>38230</v>
      </c>
      <c r="E213" s="18"/>
      <c r="F213" s="83">
        <f t="shared" si="11"/>
        <v>90.16509433962264</v>
      </c>
    </row>
    <row r="214" spans="1:6" s="135" customFormat="1" ht="13.5" customHeight="1">
      <c r="A214" s="176" t="s">
        <v>118</v>
      </c>
      <c r="B214" s="177" t="s">
        <v>32</v>
      </c>
      <c r="C214" s="178">
        <v>10200</v>
      </c>
      <c r="D214" s="178">
        <v>11363</v>
      </c>
      <c r="E214" s="178"/>
      <c r="F214" s="194">
        <f t="shared" si="11"/>
        <v>111.40196078431373</v>
      </c>
    </row>
    <row r="215" spans="1:6" s="135" customFormat="1" ht="13.5" customHeight="1" thickBot="1">
      <c r="A215" s="152" t="s">
        <v>119</v>
      </c>
      <c r="B215" s="153" t="s">
        <v>162</v>
      </c>
      <c r="C215" s="154">
        <v>32200</v>
      </c>
      <c r="D215" s="154">
        <v>26867</v>
      </c>
      <c r="E215" s="154"/>
      <c r="F215" s="155">
        <f t="shared" si="11"/>
        <v>83.43788819875776</v>
      </c>
    </row>
    <row r="216" spans="1:6" s="24" customFormat="1" ht="13.5" customHeight="1" thickBot="1">
      <c r="A216" s="130" t="s">
        <v>21</v>
      </c>
      <c r="B216" s="131"/>
      <c r="C216" s="132">
        <f>SUM(C12+C19+C24+C34+C46+C51+C65+C72+C75+C80+C131+C139+C153+C156+C182+C189+C192+C204+C212)</f>
        <v>28963006</v>
      </c>
      <c r="D216" s="132">
        <f>SUM(D12+D19+D24+D34+D46+D51+D65+D72+D75+D80+D131+D139+D153+D156+D182+D189+D192+D204+D212)</f>
        <v>28098908</v>
      </c>
      <c r="E216" s="132">
        <f>SUM(E12+E19+E24+E34+E46+E51+E65+E72+E75+E80+E131+E139+E153+E156+E182+E189+E192+E204+E212)</f>
        <v>2855595</v>
      </c>
      <c r="F216" s="133">
        <f aca="true" t="shared" si="12" ref="F216:F223">D216/C216*100</f>
        <v>97.01654586543953</v>
      </c>
    </row>
    <row r="217" spans="1:6" ht="13.5" customHeight="1">
      <c r="A217" s="126"/>
      <c r="B217" s="127" t="s">
        <v>22</v>
      </c>
      <c r="C217" s="128">
        <f>SUM(C219+C221+C222)</f>
        <v>2350027</v>
      </c>
      <c r="D217" s="128">
        <f>SUM(D219+D221+D222)</f>
        <v>1753163</v>
      </c>
      <c r="E217" s="128"/>
      <c r="F217" s="129">
        <f t="shared" si="12"/>
        <v>74.60182372372743</v>
      </c>
    </row>
    <row r="218" spans="1:6" s="135" customFormat="1" ht="13.5" customHeight="1">
      <c r="A218" s="214">
        <v>903</v>
      </c>
      <c r="B218" s="215" t="s">
        <v>209</v>
      </c>
      <c r="C218" s="216"/>
      <c r="D218" s="216"/>
      <c r="E218" s="216"/>
      <c r="F218" s="217"/>
    </row>
    <row r="219" spans="1:6" s="135" customFormat="1" ht="13.5" customHeight="1">
      <c r="A219" s="218"/>
      <c r="B219" s="165" t="s">
        <v>210</v>
      </c>
      <c r="C219" s="166">
        <v>1212945</v>
      </c>
      <c r="D219" s="166">
        <v>1210800</v>
      </c>
      <c r="E219" s="166"/>
      <c r="F219" s="108">
        <f t="shared" si="12"/>
        <v>99.82315768645734</v>
      </c>
    </row>
    <row r="220" spans="1:6" ht="12" customHeight="1">
      <c r="A220" s="98">
        <v>952</v>
      </c>
      <c r="B220" s="7" t="s">
        <v>94</v>
      </c>
      <c r="C220" s="8"/>
      <c r="D220" s="8"/>
      <c r="E220" s="7"/>
      <c r="F220" s="108"/>
    </row>
    <row r="221" spans="1:6" ht="12" customHeight="1">
      <c r="A221" s="105"/>
      <c r="B221" s="106" t="s">
        <v>95</v>
      </c>
      <c r="C221" s="107">
        <v>810472</v>
      </c>
      <c r="D221" s="107">
        <v>215753</v>
      </c>
      <c r="E221" s="106"/>
      <c r="F221" s="108">
        <f t="shared" si="12"/>
        <v>26.62066055335656</v>
      </c>
    </row>
    <row r="222" spans="1:6" ht="12" customHeight="1" thickBot="1">
      <c r="A222" s="109">
        <v>955</v>
      </c>
      <c r="B222" s="101" t="s">
        <v>109</v>
      </c>
      <c r="C222" s="102">
        <v>326610</v>
      </c>
      <c r="D222" s="102">
        <v>326610</v>
      </c>
      <c r="E222" s="101"/>
      <c r="F222" s="108">
        <f t="shared" si="12"/>
        <v>100</v>
      </c>
    </row>
    <row r="223" spans="1:6" s="20" customFormat="1" ht="13.5" customHeight="1" thickBot="1">
      <c r="A223" s="122" t="s">
        <v>23</v>
      </c>
      <c r="B223" s="123"/>
      <c r="C223" s="124">
        <f>SUM(C216+C217)</f>
        <v>31313033</v>
      </c>
      <c r="D223" s="124">
        <f>SUM(D216+D217)</f>
        <v>29852071</v>
      </c>
      <c r="E223" s="124">
        <f>SUM(E216+E217)</f>
        <v>2855595</v>
      </c>
      <c r="F223" s="125">
        <f t="shared" si="12"/>
        <v>95.33433251259946</v>
      </c>
    </row>
    <row r="224" ht="13.5" customHeight="1" thickTop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</sheetData>
  <printOptions horizontalCentered="1"/>
  <pageMargins left="0.5905511811023623" right="0.5905511811023623" top="0.5905511811023623" bottom="0.3937007874015748" header="0.31496062992125984" footer="0.31496062992125984"/>
  <pageSetup horizontalDpi="300" verticalDpi="300" orientation="portrait" paperSize="9" r:id="rId1"/>
  <headerFooter alignWithMargins="0">
    <oddHeader>&amp;C&amp;"Arial CE,Kursywa"&amp;8Strona &amp;P - Sprawozdanie - Dochody - 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Mszczonowie</dc:creator>
  <cp:keywords/>
  <dc:description/>
  <cp:lastModifiedBy>panjacek</cp:lastModifiedBy>
  <cp:lastPrinted>2006-03-22T13:08:57Z</cp:lastPrinted>
  <dcterms:created xsi:type="dcterms:W3CDTF">1999-07-16T10:50:38Z</dcterms:created>
  <dcterms:modified xsi:type="dcterms:W3CDTF">2006-03-28T10:51:54Z</dcterms:modified>
  <cp:category/>
  <cp:version/>
  <cp:contentType/>
  <cp:contentStatus/>
</cp:coreProperties>
</file>