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<sst xmlns="http://schemas.openxmlformats.org/spreadsheetml/2006/main" count="874" uniqueCount="304">
  <si>
    <t>Dział</t>
  </si>
  <si>
    <t>Rozdział</t>
  </si>
  <si>
    <t>w tym:</t>
  </si>
  <si>
    <t>Nazwa</t>
  </si>
  <si>
    <t>Wydatki bieżące</t>
  </si>
  <si>
    <t>Wydatki majątkowe</t>
  </si>
  <si>
    <t>w  złotych</t>
  </si>
  <si>
    <t>z tego:</t>
  </si>
  <si>
    <t>Dotacje</t>
  </si>
  <si>
    <t>Wydatki
z tytułu poręczeń
i gwarancji</t>
  </si>
  <si>
    <t>Wynagro-
dzenia</t>
  </si>
  <si>
    <t>§*</t>
  </si>
  <si>
    <t>Wydatki na obsługę długu</t>
  </si>
  <si>
    <t>świadczenia społeczne</t>
  </si>
  <si>
    <t>010</t>
  </si>
  <si>
    <t xml:space="preserve">Rolnictwo i łowiectwo </t>
  </si>
  <si>
    <t>4210</t>
  </si>
  <si>
    <t xml:space="preserve">zakup materiałów i wyposażenia </t>
  </si>
  <si>
    <t>6050</t>
  </si>
  <si>
    <t>01030</t>
  </si>
  <si>
    <t>Izby rolnicze</t>
  </si>
  <si>
    <t>2850</t>
  </si>
  <si>
    <t xml:space="preserve">wpłaty gmin na rzecz izb rolniczych w wysokości 2% uzyskanych wpływów z podatku rolnego </t>
  </si>
  <si>
    <t>Pozostała działaność</t>
  </si>
  <si>
    <t>4300</t>
  </si>
  <si>
    <t xml:space="preserve">zakup usług pozostałych </t>
  </si>
  <si>
    <t>4430</t>
  </si>
  <si>
    <t xml:space="preserve">rózne opłaty i składki </t>
  </si>
  <si>
    <t>400</t>
  </si>
  <si>
    <t xml:space="preserve">Wytwarzanie i zaopatrywanie w energię elektryczną, gaz i wodę </t>
  </si>
  <si>
    <t>40002</t>
  </si>
  <si>
    <t xml:space="preserve">Dostarczanie wody </t>
  </si>
  <si>
    <t>4260</t>
  </si>
  <si>
    <t xml:space="preserve">zakup energii </t>
  </si>
  <si>
    <t>4270</t>
  </si>
  <si>
    <t xml:space="preserve">zakup usług remontowych </t>
  </si>
  <si>
    <t>500</t>
  </si>
  <si>
    <t>50095</t>
  </si>
  <si>
    <t>4100</t>
  </si>
  <si>
    <t>wynagrodzenia agencyjno-prowizyjne</t>
  </si>
  <si>
    <t>4110</t>
  </si>
  <si>
    <t>składki na ubezpieczenie społeczne</t>
  </si>
  <si>
    <t>4170</t>
  </si>
  <si>
    <t>wynagrodzenia bezosobowe</t>
  </si>
  <si>
    <t>6060</t>
  </si>
  <si>
    <t xml:space="preserve">wydatki na zakupy inwestycyjne jednostek budżetowych </t>
  </si>
  <si>
    <t>600</t>
  </si>
  <si>
    <t>Handel</t>
  </si>
  <si>
    <t xml:space="preserve">Transport i łączność </t>
  </si>
  <si>
    <t>60014</t>
  </si>
  <si>
    <t xml:space="preserve">Drogi publiczne powiatowe </t>
  </si>
  <si>
    <t>60016</t>
  </si>
  <si>
    <t xml:space="preserve">Drogi publiczne gminne </t>
  </si>
  <si>
    <t xml:space="preserve">różne opłaty i składki </t>
  </si>
  <si>
    <t>4610</t>
  </si>
  <si>
    <t xml:space="preserve">koszty postępowania sądowego i prokuratorskiego </t>
  </si>
  <si>
    <t xml:space="preserve">wydatki inwestycyjne jednostek budżetowych </t>
  </si>
  <si>
    <t>700</t>
  </si>
  <si>
    <t xml:space="preserve">Gospodarka mieszkaniowa </t>
  </si>
  <si>
    <t>70005</t>
  </si>
  <si>
    <t xml:space="preserve">Gospodarka gruntami i nieruchomościami </t>
  </si>
  <si>
    <t>70095</t>
  </si>
  <si>
    <t xml:space="preserve">składki na ubezpieczenie społeczne </t>
  </si>
  <si>
    <t>4120</t>
  </si>
  <si>
    <t xml:space="preserve">składki na fundusz pracy </t>
  </si>
  <si>
    <t xml:space="preserve">zakup materiałów i wyposazenia </t>
  </si>
  <si>
    <t>4390</t>
  </si>
  <si>
    <t xml:space="preserve">wydatki inwestycyjne jednostek budzetowych </t>
  </si>
  <si>
    <t>710</t>
  </si>
  <si>
    <t xml:space="preserve">Działalność usługowa </t>
  </si>
  <si>
    <t>71004</t>
  </si>
  <si>
    <t xml:space="preserve">Plany zagospodarowania przestrzennego </t>
  </si>
  <si>
    <t>4410</t>
  </si>
  <si>
    <t>podróże słuzbowe krajowe</t>
  </si>
  <si>
    <t>750</t>
  </si>
  <si>
    <t xml:space="preserve">Administracja publiczna </t>
  </si>
  <si>
    <t>75011</t>
  </si>
  <si>
    <t>Urzędy wojewódzkie</t>
  </si>
  <si>
    <t>3020</t>
  </si>
  <si>
    <t xml:space="preserve">wydatki osobowe niezaliczane do wynagrodzeń </t>
  </si>
  <si>
    <t>4010</t>
  </si>
  <si>
    <t>4040</t>
  </si>
  <si>
    <t>dodatkowe wynagrodzenie roczne</t>
  </si>
  <si>
    <t>4280</t>
  </si>
  <si>
    <t>zakup usług zdrowotnych</t>
  </si>
  <si>
    <t xml:space="preserve">zakup usług pozostałcyh </t>
  </si>
  <si>
    <t>4360</t>
  </si>
  <si>
    <t xml:space="preserve">opłaty z tytułu zakupu usług telekomunikacyjnych telefonii stacjonarnej </t>
  </si>
  <si>
    <t>4370</t>
  </si>
  <si>
    <t>4440</t>
  </si>
  <si>
    <t xml:space="preserve">odpis na zakładowy fundusz świadczeń socjalnych 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</si>
  <si>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</si>
  <si>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</si>
  <si>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</si>
  <si>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</si>
  <si>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75022</t>
  </si>
  <si>
    <t>Rady gmin (miast i miast na prawach powiatu)</t>
  </si>
  <si>
    <t>3030</t>
  </si>
  <si>
    <t xml:space="preserve">różne wydatki na rzecz osób fizycznych </t>
  </si>
  <si>
    <t>4380</t>
  </si>
  <si>
    <t>75023</t>
  </si>
  <si>
    <t xml:space="preserve">Urzędy gmin (miast i miast na prawach powiatu) </t>
  </si>
  <si>
    <t xml:space="preserve">zakup usług zdrowotnych </t>
  </si>
  <si>
    <t>4350</t>
  </si>
  <si>
    <t>zakup usług dostępu do sieci Internet</t>
  </si>
  <si>
    <t xml:space="preserve">opłaty z tytułu zakupu usług telekomunikacyjnych telefonii komórkowej </t>
  </si>
  <si>
    <t xml:space="preserve">zakup usług obejmujacych tłumaczenia </t>
  </si>
  <si>
    <t xml:space="preserve">zakup usług obejmujacych wykonanie ekspertyz,analiz i opinii </t>
  </si>
  <si>
    <t>4420</t>
  </si>
  <si>
    <t xml:space="preserve">zakup materiałów papierniczych do sprzętu drukarskiego i urządzeń kserograficznych </t>
  </si>
  <si>
    <t xml:space="preserve">zakup akcesoriów komputerowych, w tym programów i licencji </t>
  </si>
  <si>
    <t>75095</t>
  </si>
  <si>
    <t>2900</t>
  </si>
  <si>
    <t>754</t>
  </si>
  <si>
    <t>Bezpieczeństwo publiczne i ochrona przeciwpożarowa</t>
  </si>
  <si>
    <t>75404</t>
  </si>
  <si>
    <t>Komendy wojewódzkie Policji</t>
  </si>
  <si>
    <t>3000</t>
  </si>
  <si>
    <t xml:space="preserve">wpłaty jednostek na fundusz celowy </t>
  </si>
  <si>
    <t>75412</t>
  </si>
  <si>
    <t xml:space="preserve">Ochotnicze straże pożarne </t>
  </si>
  <si>
    <t>75414</t>
  </si>
  <si>
    <t xml:space="preserve">Obrona cywilna </t>
  </si>
  <si>
    <t>756</t>
  </si>
  <si>
    <t>75647</t>
  </si>
  <si>
    <t>757</t>
  </si>
  <si>
    <t>Obsługa długu publicznego</t>
  </si>
  <si>
    <t>75702</t>
  </si>
  <si>
    <t>8070</t>
  </si>
  <si>
    <t xml:space="preserve">odsetki i dyskonto od krajowych skarbowych papierów wartościowych oraz od krajowych pożyczek i kredytów </t>
  </si>
  <si>
    <t>75704</t>
  </si>
  <si>
    <t xml:space="preserve">Rozliczenia z tytułu poręczeń i gwarancji udzielonych przez Skarb Państwa lub jednostkę samorządu terytorialnego </t>
  </si>
  <si>
    <t>8020</t>
  </si>
  <si>
    <t xml:space="preserve">wypłaty z tytułu gwarancji i poręczeń </t>
  </si>
  <si>
    <t>758</t>
  </si>
  <si>
    <t xml:space="preserve">Różne rozliczenia </t>
  </si>
  <si>
    <t>75818</t>
  </si>
  <si>
    <t>Rezerwy ogólne i celowe</t>
  </si>
  <si>
    <t>4810</t>
  </si>
  <si>
    <t xml:space="preserve">rezerwy </t>
  </si>
  <si>
    <t>801</t>
  </si>
  <si>
    <t xml:space="preserve">Oświata i wychowanie </t>
  </si>
  <si>
    <t>80101</t>
  </si>
  <si>
    <t>Szkoły podstawowe</t>
  </si>
  <si>
    <t>4240</t>
  </si>
  <si>
    <t xml:space="preserve">zakup pomocy naukowych,dydaktycznych i książek </t>
  </si>
  <si>
    <t>zakup usług dostepu do sieci Internetu</t>
  </si>
  <si>
    <t>podróże służbowe krajowe</t>
  </si>
  <si>
    <t xml:space="preserve">zakup akcesoriów komputerowych w tym programów i licencji </t>
  </si>
  <si>
    <t>80103</t>
  </si>
  <si>
    <t xml:space="preserve">Oddziały przedszkolne w szkołach podstawowych </t>
  </si>
  <si>
    <t>80110</t>
  </si>
  <si>
    <t xml:space="preserve">Gimnazja </t>
  </si>
  <si>
    <t>80104</t>
  </si>
  <si>
    <t>Przedszkola</t>
  </si>
  <si>
    <t>80113</t>
  </si>
  <si>
    <t xml:space="preserve">Dowożenie uczniów do szkół </t>
  </si>
  <si>
    <t xml:space="preserve">opłaty z tytułu usług telekomunikacyjnych telefonii komórkowej </t>
  </si>
  <si>
    <t>80114</t>
  </si>
  <si>
    <t xml:space="preserve">zakup materialów papierniczych do sprzętu drukarskiego i urządzeń kserograficznych </t>
  </si>
  <si>
    <t>80146</t>
  </si>
  <si>
    <t xml:space="preserve">Ochrona zdrowia </t>
  </si>
  <si>
    <t>85153</t>
  </si>
  <si>
    <t>Zwalczanie narkomanii</t>
  </si>
  <si>
    <t xml:space="preserve">zakup usług pzostałych </t>
  </si>
  <si>
    <t>85154</t>
  </si>
  <si>
    <t xml:space="preserve">Przeciwdziałanie alkoholizmowi </t>
  </si>
  <si>
    <t>3110</t>
  </si>
  <si>
    <t>85195</t>
  </si>
  <si>
    <t>Pomoc społeczna</t>
  </si>
  <si>
    <t>85202</t>
  </si>
  <si>
    <t xml:space="preserve">Domy pomocy społecznej </t>
  </si>
  <si>
    <t>4330</t>
  </si>
  <si>
    <t xml:space="preserve">zakup usług przez jednostki samorządu terytorialnego od innych jednostek samorządu terytorialnego </t>
  </si>
  <si>
    <t>85204</t>
  </si>
  <si>
    <t>Rodziny zastępcze</t>
  </si>
  <si>
    <t xml:space="preserve">świadczenia społeczne </t>
  </si>
  <si>
    <t>85212</t>
  </si>
  <si>
    <t xml:space="preserve">Świadczenia rodzinne zaliczka alimentacyjna oraz składki na ubezpieczenie emerytalne i rentowe z ubezpieczenia społecznego </t>
  </si>
  <si>
    <t xml:space="preserve">dodatkowe wynagrodzenie roczne </t>
  </si>
  <si>
    <t>85213</t>
  </si>
  <si>
    <t>4130</t>
  </si>
  <si>
    <t xml:space="preserve">składki na ubezpieczenie zdrowotne  </t>
  </si>
  <si>
    <t>85214</t>
  </si>
  <si>
    <t xml:space="preserve">Zasiłki i pomoc w naturze oraz składki na ubezpieczenie emerytalne i rentowe </t>
  </si>
  <si>
    <t>85215</t>
  </si>
  <si>
    <t xml:space="preserve">Dodatki mieszkaniowe </t>
  </si>
  <si>
    <t>85219</t>
  </si>
  <si>
    <t xml:space="preserve">Ośrodki pomocy społecznej </t>
  </si>
  <si>
    <t>85228</t>
  </si>
  <si>
    <t xml:space="preserve">Usługi opiekuńcze i specjalistyczne usługi opiekuńcze </t>
  </si>
  <si>
    <t xml:space="preserve">podróże słuzbowe krajowe </t>
  </si>
  <si>
    <t>85295</t>
  </si>
  <si>
    <t>2820</t>
  </si>
  <si>
    <t xml:space="preserve">dotacja celowa z budżetu na finansowanie lub dofinansowanie zadań zleconych do realizacji stowarzyszeniom </t>
  </si>
  <si>
    <t xml:space="preserve">Pozostałe zadania w zakresie polityki społecznej </t>
  </si>
  <si>
    <t>85395</t>
  </si>
  <si>
    <t xml:space="preserve">zakup uslug zdrowotnych </t>
  </si>
  <si>
    <t xml:space="preserve">opłaty z tytułu zakupu usług telekomunikacyjnych telefonni stacjonarnej </t>
  </si>
  <si>
    <t xml:space="preserve">zakup materiałów papierniczych do sprzetu drukarskiego i urządzeń kserograficznych </t>
  </si>
  <si>
    <t xml:space="preserve">Świetlice szkolne </t>
  </si>
  <si>
    <t>85401</t>
  </si>
  <si>
    <t xml:space="preserve">Edukacyjna opieka wychowawcza </t>
  </si>
  <si>
    <t>85415</t>
  </si>
  <si>
    <t xml:space="preserve">Pomoc materialna dla uczniów </t>
  </si>
  <si>
    <t>3240</t>
  </si>
  <si>
    <t xml:space="preserve">stypendia dla uczniów </t>
  </si>
  <si>
    <t xml:space="preserve">Gospodarka komunalna i ochrona środowiska </t>
  </si>
  <si>
    <t>90001</t>
  </si>
  <si>
    <t xml:space="preserve">Gospodarka ściekowa i ochrona wód </t>
  </si>
  <si>
    <t>90002</t>
  </si>
  <si>
    <t xml:space="preserve">Gospodarka odpadami </t>
  </si>
  <si>
    <t>90003</t>
  </si>
  <si>
    <t xml:space="preserve">Oczyszczanie miast i wsi </t>
  </si>
  <si>
    <t>90004</t>
  </si>
  <si>
    <t xml:space="preserve">Utrzymanie zieleni w miastach i gminach </t>
  </si>
  <si>
    <t xml:space="preserve">wynagrodzenia bezosobowe </t>
  </si>
  <si>
    <t>90015</t>
  </si>
  <si>
    <t xml:space="preserve">Oświetlenie ulic,placów i dróg </t>
  </si>
  <si>
    <t>90017</t>
  </si>
  <si>
    <t>6210</t>
  </si>
  <si>
    <t xml:space="preserve">dotacje celowe z budżetu na finansowanie lub dofinansowanie kosztów realizacji inwestycji i zakupów inwestycyjnych zakładów budzetowych </t>
  </si>
  <si>
    <t>90095</t>
  </si>
  <si>
    <t xml:space="preserve">Kultura i ochrona dziedzictwa narodowego </t>
  </si>
  <si>
    <t>92116</t>
  </si>
  <si>
    <t>92109</t>
  </si>
  <si>
    <t xml:space="preserve">Domy i osrodki kultury,swietlice i kluby </t>
  </si>
  <si>
    <t>2480</t>
  </si>
  <si>
    <t xml:space="preserve">dotacja podmiotowa z budżetu dla samorządowej instytucji kultury </t>
  </si>
  <si>
    <t>Biblioteki</t>
  </si>
  <si>
    <t xml:space="preserve">Kultura fizyczna i sport </t>
  </si>
  <si>
    <t>92601</t>
  </si>
  <si>
    <t xml:space="preserve">Obiekty sportowe </t>
  </si>
  <si>
    <t xml:space="preserve">dotacja celowa z budżetu na finansowanie lub dofinansowanie zadań zleconych do realizacji pozostałym jednostkom niezaliczanym do sektora finansów publicznych </t>
  </si>
  <si>
    <t xml:space="preserve">Składki na ubezpieczenie zdrowotne opłacane za osoby pobierające niektóre świadczenia z pomocy społecznej oraz niektóre świadczenia rodzinne </t>
  </si>
  <si>
    <t>zakup materiałów i wyposażenia</t>
  </si>
  <si>
    <t>4220</t>
  </si>
  <si>
    <t>zakup środków żywności</t>
  </si>
  <si>
    <t>zakup pomocy naukowych i dydaktycznych</t>
  </si>
  <si>
    <t>zakup energii</t>
  </si>
  <si>
    <t>wydatki na zakupy inwestycyjne jednostek budżetowych</t>
  </si>
  <si>
    <t xml:space="preserve">opłaty z tytułu zakupu usług telekomunkacyjnych telefonii stacjon. </t>
  </si>
  <si>
    <t xml:space="preserve">odpisy na zakładowy fundusz świadczeń socjalnych </t>
  </si>
  <si>
    <t>składki na ubezpieczenia społeczne</t>
  </si>
  <si>
    <t>składki na Fundusz Pracy</t>
  </si>
  <si>
    <t xml:space="preserve">składki na ubezpieczenia społeczne </t>
  </si>
  <si>
    <t xml:space="preserve">składki na Fundusz Pracy </t>
  </si>
  <si>
    <t xml:space="preserve">wydatki osobowe niezaliczone do wynagrodzeń </t>
  </si>
  <si>
    <t>podróże służbowe zagraniczne</t>
  </si>
  <si>
    <t>wpłaty gmin i powiatów na rzecz innych jst oraz związków gmin lub związków powiatów na dofinansowanie zadań bieżących</t>
  </si>
  <si>
    <t xml:space="preserve">Dochody od osób prawnych, od osób fizycznych i od innych jednostek nieposiadających osobowości prawnej oraz wydatki związane z ich poborem </t>
  </si>
  <si>
    <t>Pobór podatków, opłat i niepodatkowych należności budżetowych</t>
  </si>
  <si>
    <t xml:space="preserve">Obsługa papierów wartościowych, kredytów i pożyczek jednostek samorządu terytorialnego </t>
  </si>
  <si>
    <t xml:space="preserve">Zespoły obsługi ekonomiczno administracyjnej szkół </t>
  </si>
  <si>
    <t xml:space="preserve">Dokształcanie i doskonalenie nauczycieli </t>
  </si>
  <si>
    <t xml:space="preserve">Zakłady gospodarki komunalnej </t>
  </si>
  <si>
    <t>zakup usług pozostałych</t>
  </si>
  <si>
    <t>rózne opłaty i składki</t>
  </si>
  <si>
    <t>szkolenia pracowników niebędących członkami korpusu służby cywilnej</t>
  </si>
  <si>
    <t>podróze służbowe krajowe</t>
  </si>
  <si>
    <t>zalup usług remontowych</t>
  </si>
  <si>
    <t>dotacje celowe przekazywane dla powiatu na inwestycje i zakupy inwestycyjne realizowane na podst.porozumien</t>
  </si>
  <si>
    <t>Rózne rozliczenia finansowe</t>
  </si>
  <si>
    <t>wydatki osobowe niezaliczane do wynagrodzen</t>
  </si>
  <si>
    <t>zakup materiałów papierniczych do sprzętu drukarskiego i urzadzeń kserograficznych</t>
  </si>
  <si>
    <t>Wydatki budzetu Gminy na 2009r</t>
  </si>
  <si>
    <t>wynagrodzenia osobowe pracowników</t>
  </si>
  <si>
    <t>Urzędy naczelnych organów władzy państwowej, kontroli i ochrony prawa oraz sądownictwa</t>
  </si>
  <si>
    <t xml:space="preserve">Urzędy naczelnych organów władzy państwowej, kontroli i ochrony prawa </t>
  </si>
  <si>
    <t>składki na ubezpieczenia społęczne</t>
  </si>
  <si>
    <t>opłaty z tytułu zakupu usług telekomunikacyjnych telefonii komórkowej</t>
  </si>
  <si>
    <t>wydatki na zakupy inwestycyjne jednostek budzetowych</t>
  </si>
  <si>
    <t>zakup srodków zywności</t>
  </si>
  <si>
    <t>opłata z tytułu zakupu usług telekomunikacyjnych telefonii stacjonarnej</t>
  </si>
  <si>
    <t>zakup usług obejmujacych wykonanie ekspertyz, analiz i opinii</t>
  </si>
  <si>
    <t>Plan na 2009r (6+12)</t>
  </si>
  <si>
    <t>Pochodne od 
wynagrodzeń</t>
  </si>
  <si>
    <t>Promocja jednostek samorządu terytorialnego</t>
  </si>
  <si>
    <t>3</t>
  </si>
  <si>
    <t>Specjalistyczne ośrodki szkoleniowo-rehabilitacyjne</t>
  </si>
  <si>
    <t>różne opłaty i składki</t>
  </si>
  <si>
    <t>01010</t>
  </si>
  <si>
    <t>Infrastruktura wodociągowa i sanitacyja wsi</t>
  </si>
  <si>
    <t>6058</t>
  </si>
  <si>
    <t>6059</t>
  </si>
  <si>
    <t>2540</t>
  </si>
  <si>
    <t>dotacja podmiotowa z budżetu dla niepublicznej jednostki systemu oświaty</t>
  </si>
  <si>
    <t>Instytucje kultury fizycznej</t>
  </si>
  <si>
    <t>Zadania w zakresie kultury fizycznej i sportu</t>
  </si>
  <si>
    <t>dotacja celowa z budżetu na finansowanie lub dofinansowanie zadań zleconych do realizacji stowarzyszeniom</t>
  </si>
  <si>
    <t>2830</t>
  </si>
  <si>
    <t>dotacja celowa z budżetu na finansowanie lub dofinansowanie zadań zleconych do realizacji pozostałym jednostkom niezaliczanym do sektora finansów publicznych</t>
  </si>
  <si>
    <t>3040</t>
  </si>
  <si>
    <t>nagrody o charakterze szczególnym niezaliczone do wynagrodzeń</t>
  </si>
  <si>
    <t>3250</t>
  </si>
  <si>
    <t>stypendia róże</t>
  </si>
  <si>
    <t>wydatki inwestycyjne jednostek budżetowych - finansowanie ze środków funduszy unijnych</t>
  </si>
  <si>
    <t>wydatki inwestycyjne jednostek budżetowych - wspófinansowanie ze środków funduszy unijnych</t>
  </si>
  <si>
    <t>wydatki inwestycyjne jednostek budzetowych - współfinansowanie ze środków funduszy unijnych</t>
  </si>
  <si>
    <t>wydatki inwestycyjne jednostek budżetowych - finansowanie ze srodków funduszy unijnych</t>
  </si>
  <si>
    <t>wydatki inwestycyjne jednostek budżetowych - współfinansowanie ze środków funduszy unijnych</t>
  </si>
  <si>
    <t>wydatki inwestycyjne kednostek budzetowych - finansowanie ze środków funduszy unijnych</t>
  </si>
  <si>
    <t>wydatki inwestycyjne kednostek budzetowych - współfinansowanie ze środków funduszy unijnych</t>
  </si>
  <si>
    <t>wydatki inwestycyjne jednostek budzetowych - finansowanie ze środków funduszy unijnych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</si>
</sst>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7">
    <font>
      <sz val="10"/>
      <name val="Arial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8"/>
      <name val="Arial CE"/>
      <family val="2"/>
    </font>
    <font>
      <sz val="14"/>
      <name val="Arial CE"/>
      <family val="2"/>
    </font>
    <font>
      <i/>
      <sz val="10"/>
      <name val="Arial CE"/>
      <family val="0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2"/>
      <name val="Arial CE"/>
      <family val="0"/>
    </font>
    <font>
      <i/>
      <sz val="12"/>
      <name val="Arial CE"/>
      <family val="0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dashDotDot"/>
    </border>
    <border>
      <left style="thin"/>
      <right style="thin"/>
      <top style="thin"/>
      <bottom style="dashDotDot"/>
    </border>
    <border>
      <left style="thin"/>
      <right style="thick"/>
      <top style="thin"/>
      <bottom style="dashDotDot"/>
    </border>
    <border>
      <left style="thick"/>
      <right style="thin"/>
      <top style="dashDotDot"/>
      <bottom style="dashed"/>
    </border>
    <border>
      <left style="thin"/>
      <right style="thin"/>
      <top style="dashDotDot"/>
      <bottom style="dashed"/>
    </border>
    <border>
      <left style="thin"/>
      <right style="thick"/>
      <top style="dashDotDot"/>
      <bottom style="dashed"/>
    </border>
    <border>
      <left style="thick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ck"/>
      <top style="hair"/>
      <bottom style="hair"/>
    </border>
    <border>
      <left style="thick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thick"/>
      <top style="thin"/>
      <bottom style="dashed"/>
    </border>
    <border>
      <left style="thick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ck"/>
      <top>
        <color indexed="63"/>
      </top>
      <bottom style="hair"/>
    </border>
    <border>
      <left style="thick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ck"/>
      <top style="hair"/>
      <bottom style="medium"/>
    </border>
    <border>
      <left style="thick"/>
      <right style="thin"/>
      <top>
        <color indexed="63"/>
      </top>
      <bottom style="dashDotDot"/>
    </border>
    <border>
      <left style="thin"/>
      <right style="thin"/>
      <top>
        <color indexed="63"/>
      </top>
      <bottom style="dashDotDot"/>
    </border>
    <border>
      <left style="thin"/>
      <right style="thick"/>
      <top>
        <color indexed="63"/>
      </top>
      <bottom style="dashDotDot"/>
    </border>
    <border>
      <left style="thick"/>
      <right style="thin"/>
      <top style="medium"/>
      <bottom style="dashDotDot"/>
    </border>
    <border>
      <left style="thin"/>
      <right style="thin"/>
      <top style="medium"/>
      <bottom style="dashDotDot"/>
    </border>
    <border>
      <left style="thin"/>
      <right style="thick"/>
      <top style="medium"/>
      <bottom style="dashDotDot"/>
    </border>
    <border>
      <left style="thick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ck"/>
      <top style="hair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thick"/>
      <top style="hair"/>
      <bottom style="dashed"/>
    </border>
    <border>
      <left style="thick"/>
      <right style="thin"/>
      <top style="hair"/>
      <bottom style="thick"/>
    </border>
    <border>
      <left style="thin"/>
      <right style="thin"/>
      <top style="hair"/>
      <bottom style="thick"/>
    </border>
    <border>
      <left style="thin"/>
      <right style="thick"/>
      <top style="hair"/>
      <bottom style="thick"/>
    </border>
    <border>
      <left style="thick"/>
      <right style="thin"/>
      <top style="medium"/>
      <bottom style="dashDot"/>
    </border>
    <border>
      <left style="thin"/>
      <right style="thin"/>
      <top style="medium"/>
      <bottom style="dashDot"/>
    </border>
    <border>
      <left style="thin"/>
      <right style="thick"/>
      <top style="medium"/>
      <bottom style="dashDot"/>
    </border>
    <border>
      <left style="thick"/>
      <right style="thin"/>
      <top style="dashDot"/>
      <bottom style="dashed"/>
    </border>
    <border>
      <left style="thin"/>
      <right style="thin"/>
      <top style="dashDot"/>
      <bottom style="dashed"/>
    </border>
    <border>
      <left style="thin"/>
      <right style="thick"/>
      <top style="dashDot"/>
      <bottom style="dashed"/>
    </border>
    <border>
      <left style="thin"/>
      <right style="thin"/>
      <top style="hair"/>
      <bottom>
        <color indexed="63"/>
      </bottom>
    </border>
    <border>
      <left style="thin"/>
      <right style="thick"/>
      <top style="hair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thick"/>
      <top style="dashed"/>
      <bottom style="thin"/>
    </border>
    <border>
      <left style="thick"/>
      <right style="thin"/>
      <top style="dashed"/>
      <bottom style="thick"/>
    </border>
    <border>
      <left style="thin"/>
      <right style="thin"/>
      <top style="dashed"/>
      <bottom style="thick"/>
    </border>
    <border>
      <left style="thin"/>
      <right style="thick"/>
      <top style="dashed"/>
      <bottom style="thick"/>
    </border>
    <border>
      <left style="thick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thick"/>
      <top style="dashed"/>
      <bottom style="medium"/>
    </border>
    <border>
      <left style="thick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thick"/>
      <top style="medium"/>
      <bottom style="dashed"/>
    </border>
    <border>
      <left style="thick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thick"/>
      <top>
        <color indexed="63"/>
      </top>
      <bottom style="dashed"/>
    </border>
    <border>
      <left style="thick"/>
      <right>
        <color indexed="63"/>
      </right>
      <top style="hair"/>
      <bottom style="hair"/>
    </border>
    <border>
      <left style="thick"/>
      <right style="thin"/>
      <top style="hair"/>
      <bottom>
        <color indexed="63"/>
      </bottom>
    </border>
    <border>
      <left style="thin"/>
      <right style="thin"/>
      <top style="dashed"/>
      <bottom style="hair"/>
    </border>
    <border>
      <left style="thin"/>
      <right style="thick"/>
      <top style="dashed"/>
      <bottom style="hair"/>
    </border>
    <border>
      <left style="thick"/>
      <right style="thin"/>
      <top style="dashed"/>
      <bottom style="hair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ck"/>
      <top style="dashed"/>
      <bottom>
        <color indexed="63"/>
      </bottom>
    </border>
    <border>
      <left style="thick"/>
      <right>
        <color indexed="63"/>
      </right>
      <top style="hair"/>
      <bottom>
        <color indexed="63"/>
      </bottom>
    </border>
    <border>
      <left style="thick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ck"/>
      <bottom style="medium"/>
    </border>
    <border>
      <left style="thick"/>
      <right style="thin"/>
      <top style="thick"/>
      <bottom style="medium"/>
    </border>
    <border>
      <left style="thin"/>
      <right style="thick"/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dashDotDot"/>
      <bottom style="thick"/>
    </border>
    <border>
      <left style="thin"/>
      <right style="thin"/>
      <top style="dashDotDot"/>
      <bottom style="thick"/>
    </border>
    <border>
      <left style="thin"/>
      <right style="thick"/>
      <top style="dashDotDot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 style="medium"/>
    </border>
    <border>
      <left style="thick"/>
      <right style="thin"/>
      <top style="thin"/>
      <bottom style="hair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thick"/>
      <right style="thin"/>
      <top>
        <color indexed="63"/>
      </top>
      <bottom style="thick"/>
    </border>
    <border>
      <left style="thick"/>
      <right style="thin"/>
      <top style="dashDotDot"/>
      <bottom style="hair"/>
    </border>
    <border>
      <left style="thick"/>
      <right style="thin"/>
      <top style="medium"/>
      <bottom style="hair"/>
    </border>
    <border>
      <left style="thick"/>
      <right style="thin"/>
      <top style="dashed"/>
      <bottom style="dashDotDot"/>
    </border>
    <border>
      <left style="thick"/>
      <right style="thin"/>
      <top style="thick"/>
      <bottom style="thick"/>
    </border>
    <border>
      <left style="thin"/>
      <right>
        <color indexed="63"/>
      </right>
      <top style="thick"/>
      <bottom style="medium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ck"/>
      <right style="thin"/>
      <top style="thin"/>
      <bottom style="thick"/>
    </border>
    <border>
      <left>
        <color indexed="63"/>
      </left>
      <right style="thin"/>
      <top style="hair"/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thick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ck"/>
      <top style="medium"/>
      <bottom style="hair"/>
    </border>
    <border>
      <left style="thin"/>
      <right style="thick"/>
      <top style="thin"/>
      <bottom style="thin"/>
    </border>
    <border>
      <left style="thin"/>
      <right style="thin"/>
      <top style="thick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ck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6">
    <xf numFmtId="0" fontId="0" fillId="0" borderId="0" xfId="0" applyAlignment="1">
      <alignment/>
    </xf>
    <xf numFmtId="3" fontId="1" fillId="0" borderId="0" xfId="18" applyNumberFormat="1" applyBorder="1" applyAlignment="1">
      <alignment vertical="center"/>
      <protection/>
    </xf>
    <xf numFmtId="3" fontId="1" fillId="0" borderId="0" xfId="18" applyNumberFormat="1" applyBorder="1">
      <alignment/>
      <protection/>
    </xf>
    <xf numFmtId="3" fontId="5" fillId="0" borderId="0" xfId="18" applyNumberFormat="1" applyFont="1" applyAlignment="1">
      <alignment horizontal="center" vertical="center"/>
      <protection/>
    </xf>
    <xf numFmtId="3" fontId="1" fillId="0" borderId="0" xfId="18" applyNumberFormat="1" applyAlignment="1">
      <alignment vertical="center"/>
      <protection/>
    </xf>
    <xf numFmtId="3" fontId="1" fillId="0" borderId="0" xfId="18" applyNumberFormat="1" applyFont="1" applyAlignment="1">
      <alignment horizontal="center" vertical="center"/>
      <protection/>
    </xf>
    <xf numFmtId="3" fontId="1" fillId="0" borderId="0" xfId="18" applyNumberFormat="1" applyFont="1" applyAlignment="1">
      <alignment vertical="center"/>
      <protection/>
    </xf>
    <xf numFmtId="3" fontId="6" fillId="0" borderId="0" xfId="18" applyNumberFormat="1" applyFont="1" applyAlignment="1">
      <alignment horizontal="center" vertical="center"/>
      <protection/>
    </xf>
    <xf numFmtId="3" fontId="0" fillId="0" borderId="0" xfId="18" applyNumberFormat="1" applyFont="1" applyBorder="1" applyAlignment="1">
      <alignment vertical="center"/>
      <protection/>
    </xf>
    <xf numFmtId="3" fontId="0" fillId="0" borderId="0" xfId="18" applyNumberFormat="1" applyFont="1" applyBorder="1">
      <alignment/>
      <protection/>
    </xf>
    <xf numFmtId="3" fontId="7" fillId="2" borderId="1" xfId="18" applyNumberFormat="1" applyFont="1" applyFill="1" applyBorder="1" applyAlignment="1">
      <alignment horizontal="center" vertical="center" wrapText="1"/>
      <protection/>
    </xf>
    <xf numFmtId="3" fontId="8" fillId="0" borderId="0" xfId="18" applyNumberFormat="1" applyFont="1" applyBorder="1" applyAlignment="1">
      <alignment vertical="center"/>
      <protection/>
    </xf>
    <xf numFmtId="3" fontId="9" fillId="0" borderId="2" xfId="18" applyNumberFormat="1" applyFont="1" applyBorder="1" applyAlignment="1">
      <alignment horizontal="center" vertical="center" wrapText="1"/>
      <protection/>
    </xf>
    <xf numFmtId="3" fontId="9" fillId="0" borderId="3" xfId="18" applyNumberFormat="1" applyFont="1" applyBorder="1" applyAlignment="1">
      <alignment horizontal="center" vertical="center" wrapText="1"/>
      <protection/>
    </xf>
    <xf numFmtId="3" fontId="9" fillId="0" borderId="4" xfId="18" applyNumberFormat="1" applyFont="1" applyBorder="1" applyAlignment="1">
      <alignment horizontal="center" vertical="center" wrapText="1"/>
      <protection/>
    </xf>
    <xf numFmtId="3" fontId="10" fillId="0" borderId="0" xfId="18" applyNumberFormat="1" applyFont="1" applyBorder="1" applyAlignment="1">
      <alignment vertical="center"/>
      <protection/>
    </xf>
    <xf numFmtId="3" fontId="10" fillId="0" borderId="0" xfId="18" applyNumberFormat="1" applyFont="1" applyBorder="1">
      <alignment/>
      <protection/>
    </xf>
    <xf numFmtId="3" fontId="7" fillId="3" borderId="5" xfId="18" applyNumberFormat="1" applyFont="1" applyFill="1" applyBorder="1" applyAlignment="1">
      <alignment horizontal="center" vertical="center" wrapText="1"/>
      <protection/>
    </xf>
    <xf numFmtId="3" fontId="7" fillId="3" borderId="6" xfId="18" applyNumberFormat="1" applyFont="1" applyFill="1" applyBorder="1" applyAlignment="1">
      <alignment horizontal="center" vertical="center" wrapText="1"/>
      <protection/>
    </xf>
    <xf numFmtId="3" fontId="7" fillId="3" borderId="6" xfId="18" applyNumberFormat="1" applyFont="1" applyFill="1" applyBorder="1" applyAlignment="1">
      <alignment vertical="center" wrapText="1"/>
      <protection/>
    </xf>
    <xf numFmtId="4" fontId="7" fillId="3" borderId="6" xfId="18" applyNumberFormat="1" applyFont="1" applyFill="1" applyBorder="1" applyAlignment="1">
      <alignment vertical="center" wrapText="1"/>
      <protection/>
    </xf>
    <xf numFmtId="4" fontId="7" fillId="3" borderId="7" xfId="18" applyNumberFormat="1" applyFont="1" applyFill="1" applyBorder="1" applyAlignment="1">
      <alignment vertical="center" wrapText="1"/>
      <protection/>
    </xf>
    <xf numFmtId="3" fontId="11" fillId="0" borderId="0" xfId="18" applyNumberFormat="1" applyFont="1" applyBorder="1" applyAlignment="1">
      <alignment vertical="center"/>
      <protection/>
    </xf>
    <xf numFmtId="3" fontId="7" fillId="0" borderId="0" xfId="18" applyNumberFormat="1" applyFont="1" applyBorder="1" applyAlignment="1">
      <alignment vertical="center"/>
      <protection/>
    </xf>
    <xf numFmtId="3" fontId="11" fillId="0" borderId="0" xfId="18" applyNumberFormat="1" applyFont="1" applyBorder="1">
      <alignment/>
      <protection/>
    </xf>
    <xf numFmtId="3" fontId="12" fillId="0" borderId="8" xfId="18" applyNumberFormat="1" applyFont="1" applyBorder="1" applyAlignment="1">
      <alignment horizontal="center" vertical="center" wrapText="1"/>
      <protection/>
    </xf>
    <xf numFmtId="3" fontId="12" fillId="0" borderId="9" xfId="18" applyNumberFormat="1" applyFont="1" applyBorder="1" applyAlignment="1">
      <alignment horizontal="center" vertical="center" wrapText="1"/>
      <protection/>
    </xf>
    <xf numFmtId="3" fontId="12" fillId="0" borderId="9" xfId="18" applyNumberFormat="1" applyFont="1" applyBorder="1" applyAlignment="1">
      <alignment vertical="center" wrapText="1"/>
      <protection/>
    </xf>
    <xf numFmtId="4" fontId="12" fillId="0" borderId="9" xfId="18" applyNumberFormat="1" applyFont="1" applyBorder="1" applyAlignment="1">
      <alignment vertical="center" wrapText="1"/>
      <protection/>
    </xf>
    <xf numFmtId="4" fontId="12" fillId="0" borderId="10" xfId="18" applyNumberFormat="1" applyFont="1" applyBorder="1" applyAlignment="1">
      <alignment vertical="center" wrapText="1"/>
      <protection/>
    </xf>
    <xf numFmtId="3" fontId="13" fillId="0" borderId="0" xfId="18" applyNumberFormat="1" applyFont="1" applyBorder="1" applyAlignment="1">
      <alignment vertical="center"/>
      <protection/>
    </xf>
    <xf numFmtId="3" fontId="13" fillId="0" borderId="0" xfId="18" applyNumberFormat="1" applyFont="1" applyBorder="1">
      <alignment/>
      <protection/>
    </xf>
    <xf numFmtId="3" fontId="9" fillId="0" borderId="11" xfId="18" applyNumberFormat="1" applyFont="1" applyBorder="1" applyAlignment="1">
      <alignment horizontal="center" vertical="center" wrapText="1"/>
      <protection/>
    </xf>
    <xf numFmtId="3" fontId="9" fillId="0" borderId="12" xfId="18" applyNumberFormat="1" applyFont="1" applyBorder="1" applyAlignment="1">
      <alignment horizontal="center" vertical="center" wrapText="1"/>
      <protection/>
    </xf>
    <xf numFmtId="3" fontId="9" fillId="0" borderId="12" xfId="18" applyNumberFormat="1" applyFont="1" applyBorder="1" applyAlignment="1">
      <alignment vertical="center" wrapText="1"/>
      <protection/>
    </xf>
    <xf numFmtId="4" fontId="9" fillId="0" borderId="12" xfId="18" applyNumberFormat="1" applyFont="1" applyBorder="1" applyAlignment="1">
      <alignment vertical="center" wrapText="1"/>
      <protection/>
    </xf>
    <xf numFmtId="4" fontId="9" fillId="0" borderId="13" xfId="18" applyNumberFormat="1" applyFont="1" applyBorder="1" applyAlignment="1">
      <alignment vertical="center" wrapText="1"/>
      <protection/>
    </xf>
    <xf numFmtId="3" fontId="12" fillId="0" borderId="14" xfId="18" applyNumberFormat="1" applyFont="1" applyBorder="1" applyAlignment="1">
      <alignment horizontal="center" vertical="center" wrapText="1"/>
      <protection/>
    </xf>
    <xf numFmtId="3" fontId="12" fillId="0" borderId="15" xfId="18" applyNumberFormat="1" applyFont="1" applyBorder="1" applyAlignment="1">
      <alignment horizontal="center" vertical="center" wrapText="1"/>
      <protection/>
    </xf>
    <xf numFmtId="3" fontId="12" fillId="0" borderId="15" xfId="18" applyNumberFormat="1" applyFont="1" applyBorder="1" applyAlignment="1">
      <alignment vertical="center" wrapText="1"/>
      <protection/>
    </xf>
    <xf numFmtId="4" fontId="12" fillId="0" borderId="15" xfId="18" applyNumberFormat="1" applyFont="1" applyBorder="1" applyAlignment="1">
      <alignment vertical="center" wrapText="1"/>
      <protection/>
    </xf>
    <xf numFmtId="4" fontId="12" fillId="0" borderId="16" xfId="18" applyNumberFormat="1" applyFont="1" applyBorder="1" applyAlignment="1">
      <alignment vertical="center" wrapText="1"/>
      <protection/>
    </xf>
    <xf numFmtId="3" fontId="9" fillId="0" borderId="3" xfId="18" applyNumberFormat="1" applyFont="1" applyBorder="1" applyAlignment="1">
      <alignment vertical="center" wrapText="1"/>
      <protection/>
    </xf>
    <xf numFmtId="4" fontId="9" fillId="0" borderId="3" xfId="18" applyNumberFormat="1" applyFont="1" applyBorder="1" applyAlignment="1">
      <alignment vertical="center" wrapText="1"/>
      <protection/>
    </xf>
    <xf numFmtId="4" fontId="9" fillId="0" borderId="4" xfId="18" applyNumberFormat="1" applyFont="1" applyBorder="1" applyAlignment="1">
      <alignment vertical="center" wrapText="1"/>
      <protection/>
    </xf>
    <xf numFmtId="3" fontId="9" fillId="0" borderId="17" xfId="18" applyNumberFormat="1" applyFont="1" applyBorder="1" applyAlignment="1">
      <alignment horizontal="center" vertical="center" wrapText="1"/>
      <protection/>
    </xf>
    <xf numFmtId="3" fontId="9" fillId="0" borderId="18" xfId="18" applyNumberFormat="1" applyFont="1" applyBorder="1" applyAlignment="1">
      <alignment horizontal="center" vertical="center" wrapText="1"/>
      <protection/>
    </xf>
    <xf numFmtId="3" fontId="9" fillId="0" borderId="18" xfId="18" applyNumberFormat="1" applyFont="1" applyBorder="1" applyAlignment="1">
      <alignment vertical="center" wrapText="1"/>
      <protection/>
    </xf>
    <xf numFmtId="4" fontId="9" fillId="0" borderId="18" xfId="18" applyNumberFormat="1" applyFont="1" applyBorder="1" applyAlignment="1">
      <alignment vertical="center" wrapText="1"/>
      <protection/>
    </xf>
    <xf numFmtId="4" fontId="9" fillId="0" borderId="19" xfId="18" applyNumberFormat="1" applyFont="1" applyBorder="1" applyAlignment="1">
      <alignment vertical="center" wrapText="1"/>
      <protection/>
    </xf>
    <xf numFmtId="3" fontId="9" fillId="0" borderId="20" xfId="18" applyNumberFormat="1" applyFont="1" applyBorder="1" applyAlignment="1">
      <alignment horizontal="center" vertical="center" wrapText="1"/>
      <protection/>
    </xf>
    <xf numFmtId="3" fontId="9" fillId="0" borderId="21" xfId="18" applyNumberFormat="1" applyFont="1" applyBorder="1" applyAlignment="1">
      <alignment horizontal="center" vertical="center" wrapText="1"/>
      <protection/>
    </xf>
    <xf numFmtId="3" fontId="9" fillId="0" borderId="21" xfId="18" applyNumberFormat="1" applyFont="1" applyBorder="1" applyAlignment="1">
      <alignment vertical="center" wrapText="1"/>
      <protection/>
    </xf>
    <xf numFmtId="4" fontId="9" fillId="0" borderId="21" xfId="18" applyNumberFormat="1" applyFont="1" applyBorder="1" applyAlignment="1">
      <alignment vertical="center" wrapText="1"/>
      <protection/>
    </xf>
    <xf numFmtId="4" fontId="9" fillId="0" borderId="22" xfId="18" applyNumberFormat="1" applyFont="1" applyBorder="1" applyAlignment="1">
      <alignment vertical="center" wrapText="1"/>
      <protection/>
    </xf>
    <xf numFmtId="3" fontId="7" fillId="3" borderId="23" xfId="18" applyNumberFormat="1" applyFont="1" applyFill="1" applyBorder="1" applyAlignment="1">
      <alignment horizontal="center" vertical="center" wrapText="1"/>
      <protection/>
    </xf>
    <xf numFmtId="3" fontId="7" fillId="3" borderId="24" xfId="18" applyNumberFormat="1" applyFont="1" applyFill="1" applyBorder="1" applyAlignment="1">
      <alignment horizontal="center" vertical="center" wrapText="1"/>
      <protection/>
    </xf>
    <xf numFmtId="3" fontId="7" fillId="3" borderId="24" xfId="18" applyNumberFormat="1" applyFont="1" applyFill="1" applyBorder="1" applyAlignment="1">
      <alignment vertical="center" wrapText="1"/>
      <protection/>
    </xf>
    <xf numFmtId="4" fontId="7" fillId="3" borderId="24" xfId="18" applyNumberFormat="1" applyFont="1" applyFill="1" applyBorder="1" applyAlignment="1">
      <alignment vertical="center" wrapText="1"/>
      <protection/>
    </xf>
    <xf numFmtId="4" fontId="7" fillId="3" borderId="25" xfId="18" applyNumberFormat="1" applyFont="1" applyFill="1" applyBorder="1" applyAlignment="1">
      <alignment vertical="center" wrapText="1"/>
      <protection/>
    </xf>
    <xf numFmtId="3" fontId="7" fillId="3" borderId="26" xfId="18" applyNumberFormat="1" applyFont="1" applyFill="1" applyBorder="1" applyAlignment="1">
      <alignment horizontal="center" vertical="center" wrapText="1"/>
      <protection/>
    </xf>
    <xf numFmtId="3" fontId="7" fillId="3" borderId="27" xfId="18" applyNumberFormat="1" applyFont="1" applyFill="1" applyBorder="1" applyAlignment="1">
      <alignment horizontal="center" vertical="center" wrapText="1"/>
      <protection/>
    </xf>
    <xf numFmtId="3" fontId="7" fillId="3" borderId="27" xfId="18" applyNumberFormat="1" applyFont="1" applyFill="1" applyBorder="1" applyAlignment="1">
      <alignment vertical="center" wrapText="1"/>
      <protection/>
    </xf>
    <xf numFmtId="4" fontId="7" fillId="3" borderId="27" xfId="18" applyNumberFormat="1" applyFont="1" applyFill="1" applyBorder="1" applyAlignment="1">
      <alignment vertical="center" wrapText="1"/>
      <protection/>
    </xf>
    <xf numFmtId="4" fontId="7" fillId="3" borderId="28" xfId="18" applyNumberFormat="1" applyFont="1" applyFill="1" applyBorder="1" applyAlignment="1">
      <alignment vertical="center" wrapText="1"/>
      <protection/>
    </xf>
    <xf numFmtId="3" fontId="9" fillId="0" borderId="29" xfId="18" applyNumberFormat="1" applyFont="1" applyBorder="1" applyAlignment="1">
      <alignment horizontal="center" vertical="center" wrapText="1"/>
      <protection/>
    </xf>
    <xf numFmtId="3" fontId="9" fillId="0" borderId="30" xfId="18" applyNumberFormat="1" applyFont="1" applyBorder="1" applyAlignment="1">
      <alignment horizontal="center" vertical="center" wrapText="1"/>
      <protection/>
    </xf>
    <xf numFmtId="3" fontId="9" fillId="0" borderId="30" xfId="18" applyNumberFormat="1" applyFont="1" applyBorder="1" applyAlignment="1">
      <alignment vertical="center" wrapText="1"/>
      <protection/>
    </xf>
    <xf numFmtId="4" fontId="9" fillId="0" borderId="30" xfId="18" applyNumberFormat="1" applyFont="1" applyBorder="1" applyAlignment="1">
      <alignment vertical="center" wrapText="1"/>
      <protection/>
    </xf>
    <xf numFmtId="4" fontId="9" fillId="0" borderId="31" xfId="18" applyNumberFormat="1" applyFont="1" applyBorder="1" applyAlignment="1">
      <alignment vertical="center" wrapText="1"/>
      <protection/>
    </xf>
    <xf numFmtId="3" fontId="9" fillId="0" borderId="32" xfId="18" applyNumberFormat="1" applyFont="1" applyBorder="1" applyAlignment="1">
      <alignment horizontal="center" vertical="center" wrapText="1"/>
      <protection/>
    </xf>
    <xf numFmtId="3" fontId="9" fillId="0" borderId="33" xfId="18" applyNumberFormat="1" applyFont="1" applyBorder="1" applyAlignment="1">
      <alignment horizontal="center" vertical="center" wrapText="1"/>
      <protection/>
    </xf>
    <xf numFmtId="1" fontId="9" fillId="0" borderId="33" xfId="18" applyNumberFormat="1" applyFont="1" applyBorder="1" applyAlignment="1">
      <alignment horizontal="center" vertical="center" wrapText="1"/>
      <protection/>
    </xf>
    <xf numFmtId="3" fontId="9" fillId="0" borderId="33" xfId="18" applyNumberFormat="1" applyFont="1" applyBorder="1" applyAlignment="1">
      <alignment vertical="center" wrapText="1"/>
      <protection/>
    </xf>
    <xf numFmtId="4" fontId="9" fillId="0" borderId="33" xfId="18" applyNumberFormat="1" applyFont="1" applyBorder="1" applyAlignment="1">
      <alignment vertical="center" wrapText="1"/>
      <protection/>
    </xf>
    <xf numFmtId="4" fontId="9" fillId="0" borderId="34" xfId="18" applyNumberFormat="1" applyFont="1" applyBorder="1" applyAlignment="1">
      <alignment vertical="center" wrapText="1"/>
      <protection/>
    </xf>
    <xf numFmtId="3" fontId="12" fillId="0" borderId="32" xfId="18" applyNumberFormat="1" applyFont="1" applyBorder="1" applyAlignment="1">
      <alignment horizontal="center" vertical="center" wrapText="1"/>
      <protection/>
    </xf>
    <xf numFmtId="3" fontId="12" fillId="0" borderId="33" xfId="18" applyNumberFormat="1" applyFont="1" applyBorder="1" applyAlignment="1">
      <alignment horizontal="center" vertical="center" wrapText="1"/>
      <protection/>
    </xf>
    <xf numFmtId="3" fontId="12" fillId="0" borderId="11" xfId="18" applyNumberFormat="1" applyFont="1" applyBorder="1" applyAlignment="1">
      <alignment horizontal="center" vertical="center" wrapText="1"/>
      <protection/>
    </xf>
    <xf numFmtId="3" fontId="12" fillId="0" borderId="12" xfId="18" applyNumberFormat="1" applyFont="1" applyBorder="1" applyAlignment="1">
      <alignment horizontal="center" vertical="center" wrapText="1"/>
      <protection/>
    </xf>
    <xf numFmtId="1" fontId="9" fillId="0" borderId="12" xfId="18" applyNumberFormat="1" applyFont="1" applyBorder="1" applyAlignment="1">
      <alignment horizontal="center" vertical="center" wrapText="1"/>
      <protection/>
    </xf>
    <xf numFmtId="3" fontId="12" fillId="0" borderId="35" xfId="18" applyNumberFormat="1" applyFont="1" applyBorder="1" applyAlignment="1">
      <alignment horizontal="center" vertical="center" wrapText="1"/>
      <protection/>
    </xf>
    <xf numFmtId="3" fontId="12" fillId="0" borderId="36" xfId="18" applyNumberFormat="1" applyFont="1" applyBorder="1" applyAlignment="1">
      <alignment horizontal="center" vertical="center" wrapText="1"/>
      <protection/>
    </xf>
    <xf numFmtId="3" fontId="12" fillId="0" borderId="36" xfId="18" applyNumberFormat="1" applyFont="1" applyBorder="1" applyAlignment="1">
      <alignment vertical="center" wrapText="1"/>
      <protection/>
    </xf>
    <xf numFmtId="4" fontId="12" fillId="0" borderId="36" xfId="18" applyNumberFormat="1" applyFont="1" applyBorder="1" applyAlignment="1">
      <alignment vertical="center" wrapText="1"/>
      <protection/>
    </xf>
    <xf numFmtId="4" fontId="12" fillId="0" borderId="37" xfId="18" applyNumberFormat="1" applyFont="1" applyBorder="1" applyAlignment="1">
      <alignment vertical="center" wrapText="1"/>
      <protection/>
    </xf>
    <xf numFmtId="3" fontId="9" fillId="0" borderId="38" xfId="18" applyNumberFormat="1" applyFont="1" applyBorder="1" applyAlignment="1">
      <alignment horizontal="center" vertical="center" wrapText="1"/>
      <protection/>
    </xf>
    <xf numFmtId="3" fontId="9" fillId="0" borderId="39" xfId="18" applyNumberFormat="1" applyFont="1" applyBorder="1" applyAlignment="1">
      <alignment horizontal="center" vertical="center" wrapText="1"/>
      <protection/>
    </xf>
    <xf numFmtId="3" fontId="9" fillId="0" borderId="39" xfId="18" applyNumberFormat="1" applyFont="1" applyBorder="1" applyAlignment="1">
      <alignment vertical="center" wrapText="1"/>
      <protection/>
    </xf>
    <xf numFmtId="4" fontId="9" fillId="0" borderId="39" xfId="18" applyNumberFormat="1" applyFont="1" applyBorder="1" applyAlignment="1">
      <alignment vertical="center" wrapText="1"/>
      <protection/>
    </xf>
    <xf numFmtId="4" fontId="9" fillId="0" borderId="40" xfId="18" applyNumberFormat="1" applyFont="1" applyBorder="1" applyAlignment="1">
      <alignment vertical="center" wrapText="1"/>
      <protection/>
    </xf>
    <xf numFmtId="3" fontId="7" fillId="3" borderId="41" xfId="18" applyNumberFormat="1" applyFont="1" applyFill="1" applyBorder="1" applyAlignment="1">
      <alignment horizontal="center" vertical="center" wrapText="1"/>
      <protection/>
    </xf>
    <xf numFmtId="3" fontId="7" fillId="3" borderId="42" xfId="18" applyNumberFormat="1" applyFont="1" applyFill="1" applyBorder="1" applyAlignment="1">
      <alignment horizontal="center" vertical="center" wrapText="1"/>
      <protection/>
    </xf>
    <xf numFmtId="3" fontId="7" fillId="3" borderId="42" xfId="18" applyNumberFormat="1" applyFont="1" applyFill="1" applyBorder="1" applyAlignment="1">
      <alignment vertical="center" wrapText="1"/>
      <protection/>
    </xf>
    <xf numFmtId="4" fontId="7" fillId="3" borderId="42" xfId="18" applyNumberFormat="1" applyFont="1" applyFill="1" applyBorder="1" applyAlignment="1">
      <alignment vertical="center" wrapText="1"/>
      <protection/>
    </xf>
    <xf numFmtId="4" fontId="7" fillId="3" borderId="43" xfId="18" applyNumberFormat="1" applyFont="1" applyFill="1" applyBorder="1" applyAlignment="1">
      <alignment vertical="center" wrapText="1"/>
      <protection/>
    </xf>
    <xf numFmtId="3" fontId="12" fillId="0" borderId="44" xfId="18" applyNumberFormat="1" applyFont="1" applyBorder="1" applyAlignment="1">
      <alignment horizontal="center" vertical="center" wrapText="1"/>
      <protection/>
    </xf>
    <xf numFmtId="3" fontId="12" fillId="0" borderId="45" xfId="18" applyNumberFormat="1" applyFont="1" applyBorder="1" applyAlignment="1">
      <alignment horizontal="center" vertical="center" wrapText="1"/>
      <protection/>
    </xf>
    <xf numFmtId="3" fontId="12" fillId="0" borderId="45" xfId="18" applyNumberFormat="1" applyFont="1" applyBorder="1" applyAlignment="1">
      <alignment vertical="center" wrapText="1"/>
      <protection/>
    </xf>
    <xf numFmtId="4" fontId="12" fillId="0" borderId="45" xfId="18" applyNumberFormat="1" applyFont="1" applyBorder="1" applyAlignment="1">
      <alignment vertical="center" wrapText="1"/>
      <protection/>
    </xf>
    <xf numFmtId="4" fontId="12" fillId="0" borderId="46" xfId="18" applyNumberFormat="1" applyFont="1" applyBorder="1" applyAlignment="1">
      <alignment vertical="center" wrapText="1"/>
      <protection/>
    </xf>
    <xf numFmtId="1" fontId="9" fillId="0" borderId="18" xfId="18" applyNumberFormat="1" applyFont="1" applyBorder="1" applyAlignment="1">
      <alignment horizontal="center" vertical="center" wrapText="1"/>
      <protection/>
    </xf>
    <xf numFmtId="3" fontId="0" fillId="0" borderId="0" xfId="18" applyNumberFormat="1" applyFont="1" applyBorder="1" applyAlignment="1">
      <alignment horizontal="center" vertical="center"/>
      <protection/>
    </xf>
    <xf numFmtId="3" fontId="9" fillId="0" borderId="47" xfId="18" applyNumberFormat="1" applyFont="1" applyBorder="1" applyAlignment="1">
      <alignment horizontal="center" vertical="center" wrapText="1"/>
      <protection/>
    </xf>
    <xf numFmtId="3" fontId="9" fillId="0" borderId="47" xfId="18" applyNumberFormat="1" applyFont="1" applyBorder="1" applyAlignment="1">
      <alignment vertical="center" wrapText="1"/>
      <protection/>
    </xf>
    <xf numFmtId="4" fontId="9" fillId="0" borderId="47" xfId="18" applyNumberFormat="1" applyFont="1" applyBorder="1" applyAlignment="1">
      <alignment vertical="center" wrapText="1"/>
      <protection/>
    </xf>
    <xf numFmtId="4" fontId="9" fillId="0" borderId="48" xfId="18" applyNumberFormat="1" applyFont="1" applyBorder="1" applyAlignment="1">
      <alignment vertical="center" wrapText="1"/>
      <protection/>
    </xf>
    <xf numFmtId="3" fontId="9" fillId="0" borderId="49" xfId="18" applyNumberFormat="1" applyFont="1" applyBorder="1" applyAlignment="1">
      <alignment horizontal="center" vertical="center" wrapText="1"/>
      <protection/>
    </xf>
    <xf numFmtId="3" fontId="9" fillId="0" borderId="50" xfId="18" applyNumberFormat="1" applyFont="1" applyBorder="1" applyAlignment="1">
      <alignment horizontal="center" vertical="center" wrapText="1"/>
      <protection/>
    </xf>
    <xf numFmtId="3" fontId="9" fillId="0" borderId="51" xfId="18" applyNumberFormat="1" applyFont="1" applyBorder="1" applyAlignment="1">
      <alignment horizontal="center" vertical="center" wrapText="1"/>
      <protection/>
    </xf>
    <xf numFmtId="3" fontId="9" fillId="0" borderId="51" xfId="18" applyNumberFormat="1" applyFont="1" applyBorder="1" applyAlignment="1">
      <alignment vertical="center" wrapText="1"/>
      <protection/>
    </xf>
    <xf numFmtId="4" fontId="9" fillId="0" borderId="51" xfId="18" applyNumberFormat="1" applyFont="1" applyBorder="1" applyAlignment="1">
      <alignment vertical="center" wrapText="1"/>
      <protection/>
    </xf>
    <xf numFmtId="4" fontId="9" fillId="0" borderId="52" xfId="18" applyNumberFormat="1" applyFont="1" applyBorder="1" applyAlignment="1">
      <alignment vertical="center" wrapText="1"/>
      <protection/>
    </xf>
    <xf numFmtId="3" fontId="9" fillId="0" borderId="53" xfId="18" applyNumberFormat="1" applyFont="1" applyBorder="1" applyAlignment="1">
      <alignment horizontal="center" vertical="center" wrapText="1"/>
      <protection/>
    </xf>
    <xf numFmtId="3" fontId="9" fillId="0" borderId="54" xfId="18" applyNumberFormat="1" applyFont="1" applyBorder="1" applyAlignment="1">
      <alignment horizontal="center" vertical="center" wrapText="1"/>
      <protection/>
    </xf>
    <xf numFmtId="3" fontId="9" fillId="0" borderId="54" xfId="18" applyNumberFormat="1" applyFont="1" applyBorder="1" applyAlignment="1">
      <alignment vertical="center" wrapText="1"/>
      <protection/>
    </xf>
    <xf numFmtId="4" fontId="9" fillId="0" borderId="54" xfId="18" applyNumberFormat="1" applyFont="1" applyBorder="1" applyAlignment="1">
      <alignment vertical="center" wrapText="1"/>
      <protection/>
    </xf>
    <xf numFmtId="4" fontId="9" fillId="0" borderId="55" xfId="18" applyNumberFormat="1" applyFont="1" applyBorder="1" applyAlignment="1">
      <alignment vertical="center" wrapText="1"/>
      <protection/>
    </xf>
    <xf numFmtId="3" fontId="9" fillId="0" borderId="56" xfId="18" applyNumberFormat="1" applyFont="1" applyBorder="1" applyAlignment="1">
      <alignment horizontal="center" vertical="center" wrapText="1"/>
      <protection/>
    </xf>
    <xf numFmtId="3" fontId="9" fillId="0" borderId="57" xfId="18" applyNumberFormat="1" applyFont="1" applyBorder="1" applyAlignment="1">
      <alignment horizontal="center" vertical="center" wrapText="1"/>
      <protection/>
    </xf>
    <xf numFmtId="3" fontId="9" fillId="0" borderId="57" xfId="18" applyNumberFormat="1" applyFont="1" applyBorder="1" applyAlignment="1">
      <alignment vertical="center" wrapText="1"/>
      <protection/>
    </xf>
    <xf numFmtId="4" fontId="9" fillId="0" borderId="57" xfId="18" applyNumberFormat="1" applyFont="1" applyBorder="1" applyAlignment="1">
      <alignment vertical="center" wrapText="1"/>
      <protection/>
    </xf>
    <xf numFmtId="4" fontId="9" fillId="0" borderId="58" xfId="18" applyNumberFormat="1" applyFont="1" applyBorder="1" applyAlignment="1">
      <alignment vertical="center" wrapText="1"/>
      <protection/>
    </xf>
    <xf numFmtId="3" fontId="7" fillId="3" borderId="59" xfId="18" applyNumberFormat="1" applyFont="1" applyFill="1" applyBorder="1" applyAlignment="1">
      <alignment horizontal="center" vertical="center" wrapText="1"/>
      <protection/>
    </xf>
    <xf numFmtId="3" fontId="7" fillId="3" borderId="60" xfId="18" applyNumberFormat="1" applyFont="1" applyFill="1" applyBorder="1" applyAlignment="1">
      <alignment horizontal="center" vertical="center" wrapText="1"/>
      <protection/>
    </xf>
    <xf numFmtId="3" fontId="7" fillId="3" borderId="60" xfId="18" applyNumberFormat="1" applyFont="1" applyFill="1" applyBorder="1" applyAlignment="1">
      <alignment vertical="center" wrapText="1"/>
      <protection/>
    </xf>
    <xf numFmtId="4" fontId="7" fillId="3" borderId="60" xfId="18" applyNumberFormat="1" applyFont="1" applyFill="1" applyBorder="1" applyAlignment="1">
      <alignment vertical="center" wrapText="1"/>
      <protection/>
    </xf>
    <xf numFmtId="4" fontId="7" fillId="3" borderId="61" xfId="18" applyNumberFormat="1" applyFont="1" applyFill="1" applyBorder="1" applyAlignment="1">
      <alignment vertical="center" wrapText="1"/>
      <protection/>
    </xf>
    <xf numFmtId="3" fontId="7" fillId="4" borderId="62" xfId="18" applyNumberFormat="1" applyFont="1" applyFill="1" applyBorder="1" applyAlignment="1">
      <alignment horizontal="center" vertical="center" wrapText="1"/>
      <protection/>
    </xf>
    <xf numFmtId="3" fontId="7" fillId="4" borderId="63" xfId="18" applyNumberFormat="1" applyFont="1" applyFill="1" applyBorder="1" applyAlignment="1">
      <alignment horizontal="center" vertical="center" wrapText="1"/>
      <protection/>
    </xf>
    <xf numFmtId="3" fontId="7" fillId="4" borderId="63" xfId="18" applyNumberFormat="1" applyFont="1" applyFill="1" applyBorder="1" applyAlignment="1">
      <alignment vertical="center" wrapText="1"/>
      <protection/>
    </xf>
    <xf numFmtId="4" fontId="7" fillId="4" borderId="63" xfId="18" applyNumberFormat="1" applyFont="1" applyFill="1" applyBorder="1" applyAlignment="1">
      <alignment vertical="center" wrapText="1"/>
      <protection/>
    </xf>
    <xf numFmtId="4" fontId="7" fillId="4" borderId="64" xfId="18" applyNumberFormat="1" applyFont="1" applyFill="1" applyBorder="1" applyAlignment="1">
      <alignment vertical="center" wrapText="1"/>
      <protection/>
    </xf>
    <xf numFmtId="49" fontId="9" fillId="4" borderId="63" xfId="18" applyNumberFormat="1" applyFont="1" applyFill="1" applyBorder="1" applyAlignment="1">
      <alignment horizontal="center" vertical="center" wrapText="1"/>
      <protection/>
    </xf>
    <xf numFmtId="3" fontId="9" fillId="4" borderId="63" xfId="18" applyNumberFormat="1" applyFont="1" applyFill="1" applyBorder="1" applyAlignment="1">
      <alignment vertical="center" wrapText="1"/>
      <protection/>
    </xf>
    <xf numFmtId="4" fontId="9" fillId="4" borderId="63" xfId="18" applyNumberFormat="1" applyFont="1" applyFill="1" applyBorder="1" applyAlignment="1">
      <alignment vertical="center" wrapText="1"/>
      <protection/>
    </xf>
    <xf numFmtId="4" fontId="9" fillId="4" borderId="64" xfId="18" applyNumberFormat="1" applyFont="1" applyFill="1" applyBorder="1" applyAlignment="1">
      <alignment vertical="center" wrapText="1"/>
      <protection/>
    </xf>
    <xf numFmtId="3" fontId="12" fillId="0" borderId="62" xfId="18" applyNumberFormat="1" applyFont="1" applyBorder="1" applyAlignment="1">
      <alignment horizontal="center" vertical="center" wrapText="1"/>
      <protection/>
    </xf>
    <xf numFmtId="3" fontId="12" fillId="0" borderId="63" xfId="18" applyNumberFormat="1" applyFont="1" applyBorder="1" applyAlignment="1">
      <alignment horizontal="center" vertical="center" wrapText="1"/>
      <protection/>
    </xf>
    <xf numFmtId="3" fontId="12" fillId="0" borderId="63" xfId="18" applyNumberFormat="1" applyFont="1" applyBorder="1" applyAlignment="1">
      <alignment vertical="center" wrapText="1"/>
      <protection/>
    </xf>
    <xf numFmtId="4" fontId="12" fillId="0" borderId="63" xfId="18" applyNumberFormat="1" applyFont="1" applyBorder="1" applyAlignment="1">
      <alignment vertical="center" wrapText="1"/>
      <protection/>
    </xf>
    <xf numFmtId="3" fontId="9" fillId="0" borderId="65" xfId="18" applyNumberFormat="1" applyFont="1" applyBorder="1" applyAlignment="1">
      <alignment horizontal="center" vertical="center" wrapText="1"/>
      <protection/>
    </xf>
    <xf numFmtId="3" fontId="9" fillId="0" borderId="65" xfId="18" applyNumberFormat="1" applyFont="1" applyBorder="1" applyAlignment="1">
      <alignment horizontal="center" vertical="center" wrapText="1"/>
      <protection/>
    </xf>
    <xf numFmtId="3" fontId="0" fillId="0" borderId="0" xfId="18" applyNumberFormat="1" applyFont="1" applyBorder="1" applyAlignment="1">
      <alignment vertical="center"/>
      <protection/>
    </xf>
    <xf numFmtId="3" fontId="0" fillId="0" borderId="0" xfId="18" applyNumberFormat="1" applyFont="1" applyBorder="1">
      <alignment/>
      <protection/>
    </xf>
    <xf numFmtId="4" fontId="12" fillId="0" borderId="64" xfId="18" applyNumberFormat="1" applyFont="1" applyBorder="1" applyAlignment="1">
      <alignment vertical="center" wrapText="1"/>
      <protection/>
    </xf>
    <xf numFmtId="3" fontId="9" fillId="0" borderId="66" xfId="18" applyNumberFormat="1" applyFont="1" applyBorder="1" applyAlignment="1">
      <alignment horizontal="center" vertical="center" wrapText="1"/>
      <protection/>
    </xf>
    <xf numFmtId="3" fontId="9" fillId="0" borderId="67" xfId="18" applyNumberFormat="1" applyFont="1" applyBorder="1" applyAlignment="1">
      <alignment vertical="center" wrapText="1"/>
      <protection/>
    </xf>
    <xf numFmtId="4" fontId="9" fillId="0" borderId="67" xfId="18" applyNumberFormat="1" applyFont="1" applyBorder="1" applyAlignment="1">
      <alignment vertical="center" wrapText="1"/>
      <protection/>
    </xf>
    <xf numFmtId="4" fontId="9" fillId="0" borderId="68" xfId="18" applyNumberFormat="1" applyFont="1" applyBorder="1" applyAlignment="1">
      <alignment vertical="center" wrapText="1"/>
      <protection/>
    </xf>
    <xf numFmtId="3" fontId="9" fillId="0" borderId="69" xfId="18" applyNumberFormat="1" applyFont="1" applyBorder="1" applyAlignment="1">
      <alignment horizontal="center" vertical="center" wrapText="1"/>
      <protection/>
    </xf>
    <xf numFmtId="3" fontId="9" fillId="0" borderId="67" xfId="18" applyNumberFormat="1" applyFont="1" applyBorder="1" applyAlignment="1">
      <alignment horizontal="center" vertical="center" wrapText="1"/>
      <protection/>
    </xf>
    <xf numFmtId="4" fontId="7" fillId="0" borderId="70" xfId="18" applyNumberFormat="1" applyFont="1" applyBorder="1" applyAlignment="1">
      <alignment horizontal="center" vertical="center" wrapText="1"/>
      <protection/>
    </xf>
    <xf numFmtId="4" fontId="7" fillId="0" borderId="71" xfId="18" applyNumberFormat="1" applyFont="1" applyBorder="1" applyAlignment="1">
      <alignment horizontal="center" vertical="center" wrapText="1"/>
      <protection/>
    </xf>
    <xf numFmtId="3" fontId="14" fillId="0" borderId="0" xfId="18" applyNumberFormat="1" applyFont="1" applyAlignment="1">
      <alignment horizontal="center" vertical="center"/>
      <protection/>
    </xf>
    <xf numFmtId="3" fontId="14" fillId="0" borderId="0" xfId="18" applyNumberFormat="1" applyFont="1" applyAlignment="1">
      <alignment vertical="center"/>
      <protection/>
    </xf>
    <xf numFmtId="3" fontId="15" fillId="0" borderId="0" xfId="18" applyNumberFormat="1" applyFont="1" applyAlignment="1">
      <alignment horizontal="center" vertical="center"/>
      <protection/>
    </xf>
    <xf numFmtId="0" fontId="1" fillId="0" borderId="0" xfId="18">
      <alignment/>
      <protection/>
    </xf>
    <xf numFmtId="3" fontId="1" fillId="0" borderId="0" xfId="18" applyNumberFormat="1" applyAlignment="1">
      <alignment horizontal="center" vertical="center"/>
      <protection/>
    </xf>
    <xf numFmtId="49" fontId="9" fillId="0" borderId="12" xfId="18" applyNumberFormat="1" applyFont="1" applyBorder="1" applyAlignment="1">
      <alignment horizontal="center" vertical="center" wrapText="1"/>
      <protection/>
    </xf>
    <xf numFmtId="49" fontId="9" fillId="0" borderId="18" xfId="18" applyNumberFormat="1" applyFont="1" applyBorder="1" applyAlignment="1">
      <alignment horizontal="center" vertical="center" wrapText="1"/>
      <protection/>
    </xf>
    <xf numFmtId="49" fontId="9" fillId="0" borderId="33" xfId="18" applyNumberFormat="1" applyFont="1" applyBorder="1" applyAlignment="1">
      <alignment horizontal="center" vertical="center" wrapText="1"/>
      <protection/>
    </xf>
    <xf numFmtId="3" fontId="12" fillId="0" borderId="66" xfId="18" applyNumberFormat="1" applyFont="1" applyBorder="1" applyAlignment="1">
      <alignment horizontal="center" vertical="center" wrapText="1"/>
      <protection/>
    </xf>
    <xf numFmtId="3" fontId="12" fillId="0" borderId="47" xfId="18" applyNumberFormat="1" applyFont="1" applyBorder="1" applyAlignment="1">
      <alignment horizontal="center" vertical="center" wrapText="1"/>
      <protection/>
    </xf>
    <xf numFmtId="49" fontId="9" fillId="0" borderId="47" xfId="18" applyNumberFormat="1" applyFont="1" applyBorder="1" applyAlignment="1">
      <alignment horizontal="center" vertical="center" wrapText="1"/>
      <protection/>
    </xf>
    <xf numFmtId="49" fontId="12" fillId="0" borderId="15" xfId="18" applyNumberFormat="1" applyFont="1" applyBorder="1" applyAlignment="1">
      <alignment horizontal="center" vertical="center" wrapText="1"/>
      <protection/>
    </xf>
    <xf numFmtId="49" fontId="12" fillId="0" borderId="15" xfId="18" applyNumberFormat="1" applyFont="1" applyBorder="1" applyAlignment="1">
      <alignment vertical="center" wrapText="1"/>
      <protection/>
    </xf>
    <xf numFmtId="3" fontId="12" fillId="1" borderId="26" xfId="18" applyNumberFormat="1" applyFont="1" applyFill="1" applyBorder="1" applyAlignment="1">
      <alignment horizontal="center" vertical="center" wrapText="1"/>
      <protection/>
    </xf>
    <xf numFmtId="3" fontId="12" fillId="1" borderId="27" xfId="18" applyNumberFormat="1" applyFont="1" applyFill="1" applyBorder="1" applyAlignment="1">
      <alignment horizontal="center" vertical="center" wrapText="1"/>
      <protection/>
    </xf>
    <xf numFmtId="3" fontId="12" fillId="1" borderId="27" xfId="18" applyNumberFormat="1" applyFont="1" applyFill="1" applyBorder="1" applyAlignment="1">
      <alignment vertical="center" wrapText="1"/>
      <protection/>
    </xf>
    <xf numFmtId="4" fontId="12" fillId="1" borderId="27" xfId="18" applyNumberFormat="1" applyFont="1" applyFill="1" applyBorder="1" applyAlignment="1">
      <alignment vertical="center" wrapText="1"/>
      <protection/>
    </xf>
    <xf numFmtId="4" fontId="12" fillId="1" borderId="28" xfId="18" applyNumberFormat="1" applyFont="1" applyFill="1" applyBorder="1" applyAlignment="1">
      <alignment vertical="center" wrapText="1"/>
      <protection/>
    </xf>
    <xf numFmtId="3" fontId="9" fillId="0" borderId="8" xfId="18" applyNumberFormat="1" applyFont="1" applyBorder="1" applyAlignment="1">
      <alignment horizontal="center" vertical="center" wrapText="1"/>
      <protection/>
    </xf>
    <xf numFmtId="49" fontId="12" fillId="0" borderId="9" xfId="18" applyNumberFormat="1" applyFont="1" applyBorder="1" applyAlignment="1">
      <alignment horizontal="center" vertical="center" wrapText="1"/>
      <protection/>
    </xf>
    <xf numFmtId="49" fontId="9" fillId="0" borderId="30" xfId="18" applyNumberFormat="1" applyFont="1" applyBorder="1" applyAlignment="1">
      <alignment horizontal="center" vertical="center" wrapText="1"/>
      <protection/>
    </xf>
    <xf numFmtId="3" fontId="9" fillId="0" borderId="0" xfId="18" applyNumberFormat="1" applyFont="1" applyBorder="1" applyAlignment="1">
      <alignment horizontal="center" vertical="center" wrapText="1"/>
      <protection/>
    </xf>
    <xf numFmtId="1" fontId="9" fillId="0" borderId="0" xfId="18" applyNumberFormat="1" applyFont="1" applyBorder="1" applyAlignment="1">
      <alignment horizontal="center" vertical="center" wrapText="1"/>
      <protection/>
    </xf>
    <xf numFmtId="3" fontId="9" fillId="0" borderId="0" xfId="18" applyNumberFormat="1" applyFont="1" applyBorder="1" applyAlignment="1">
      <alignment vertical="center" wrapText="1"/>
      <protection/>
    </xf>
    <xf numFmtId="4" fontId="9" fillId="0" borderId="0" xfId="18" applyNumberFormat="1" applyFont="1" applyBorder="1" applyAlignment="1">
      <alignment vertical="center" wrapText="1"/>
      <protection/>
    </xf>
    <xf numFmtId="3" fontId="9" fillId="0" borderId="72" xfId="18" applyNumberFormat="1" applyFont="1" applyBorder="1" applyAlignment="1">
      <alignment horizontal="center" vertical="center" wrapText="1"/>
      <protection/>
    </xf>
    <xf numFmtId="3" fontId="9" fillId="0" borderId="73" xfId="18" applyNumberFormat="1" applyFont="1" applyBorder="1" applyAlignment="1">
      <alignment horizontal="center" vertical="center" wrapText="1"/>
      <protection/>
    </xf>
    <xf numFmtId="3" fontId="9" fillId="0" borderId="73" xfId="18" applyNumberFormat="1" applyFont="1" applyBorder="1" applyAlignment="1">
      <alignment vertical="center" wrapText="1"/>
      <protection/>
    </xf>
    <xf numFmtId="4" fontId="9" fillId="0" borderId="73" xfId="18" applyNumberFormat="1" applyFont="1" applyBorder="1" applyAlignment="1">
      <alignment vertical="center" wrapText="1"/>
      <protection/>
    </xf>
    <xf numFmtId="4" fontId="9" fillId="0" borderId="74" xfId="18" applyNumberFormat="1" applyFont="1" applyBorder="1" applyAlignment="1">
      <alignment vertical="center" wrapText="1"/>
      <protection/>
    </xf>
    <xf numFmtId="3" fontId="9" fillId="0" borderId="75" xfId="18" applyNumberFormat="1" applyFont="1" applyBorder="1" applyAlignment="1">
      <alignment horizontal="center" vertical="center" wrapText="1"/>
      <protection/>
    </xf>
    <xf numFmtId="3" fontId="9" fillId="0" borderId="76" xfId="18" applyNumberFormat="1" applyFont="1" applyBorder="1" applyAlignment="1">
      <alignment horizontal="center" vertical="center" wrapText="1"/>
      <protection/>
    </xf>
    <xf numFmtId="49" fontId="9" fillId="0" borderId="21" xfId="18" applyNumberFormat="1" applyFont="1" applyBorder="1" applyAlignment="1">
      <alignment horizontal="center" vertical="center" wrapText="1"/>
      <protection/>
    </xf>
    <xf numFmtId="3" fontId="7" fillId="0" borderId="77" xfId="18" applyNumberFormat="1" applyFont="1" applyBorder="1" applyAlignment="1">
      <alignment horizontal="center" vertical="center" wrapText="1"/>
      <protection/>
    </xf>
    <xf numFmtId="3" fontId="7" fillId="0" borderId="78" xfId="18" applyNumberFormat="1" applyFont="1" applyBorder="1" applyAlignment="1">
      <alignment horizontal="center" vertical="center" wrapText="1"/>
      <protection/>
    </xf>
    <xf numFmtId="1" fontId="9" fillId="0" borderId="79" xfId="18" applyNumberFormat="1" applyFont="1" applyBorder="1" applyAlignment="1">
      <alignment horizontal="center" vertical="center" wrapText="1"/>
      <protection/>
    </xf>
    <xf numFmtId="1" fontId="9" fillId="0" borderId="80" xfId="18" applyNumberFormat="1" applyFont="1" applyBorder="1" applyAlignment="1">
      <alignment horizontal="center" vertical="center" wrapText="1"/>
      <protection/>
    </xf>
    <xf numFmtId="1" fontId="9" fillId="0" borderId="81" xfId="18" applyNumberFormat="1" applyFont="1" applyBorder="1" applyAlignment="1">
      <alignment horizontal="center" vertical="center" wrapText="1"/>
      <protection/>
    </xf>
    <xf numFmtId="3" fontId="9" fillId="0" borderId="82" xfId="18" applyNumberFormat="1" applyFont="1" applyBorder="1" applyAlignment="1">
      <alignment horizontal="center" vertical="center" wrapText="1"/>
      <protection/>
    </xf>
    <xf numFmtId="3" fontId="9" fillId="0" borderId="82" xfId="18" applyNumberFormat="1" applyFont="1" applyBorder="1" applyAlignment="1">
      <alignment vertical="center" wrapText="1"/>
      <protection/>
    </xf>
    <xf numFmtId="4" fontId="9" fillId="0" borderId="82" xfId="18" applyNumberFormat="1" applyFont="1" applyBorder="1" applyAlignment="1">
      <alignment vertical="center" wrapText="1"/>
      <protection/>
    </xf>
    <xf numFmtId="3" fontId="9" fillId="0" borderId="77" xfId="18" applyNumberFormat="1" applyFont="1" applyBorder="1" applyAlignment="1">
      <alignment horizontal="center" vertical="center" wrapText="1"/>
      <protection/>
    </xf>
    <xf numFmtId="3" fontId="9" fillId="0" borderId="77" xfId="18" applyNumberFormat="1" applyFont="1" applyBorder="1" applyAlignment="1">
      <alignment vertical="center" wrapText="1"/>
      <protection/>
    </xf>
    <xf numFmtId="4" fontId="9" fillId="0" borderId="77" xfId="18" applyNumberFormat="1" applyFont="1" applyBorder="1" applyAlignment="1">
      <alignment vertical="center" wrapText="1"/>
      <protection/>
    </xf>
    <xf numFmtId="3" fontId="9" fillId="0" borderId="83" xfId="18" applyNumberFormat="1" applyFont="1" applyBorder="1" applyAlignment="1">
      <alignment horizontal="center" vertical="center" wrapText="1"/>
      <protection/>
    </xf>
    <xf numFmtId="49" fontId="9" fillId="0" borderId="39" xfId="18" applyNumberFormat="1" applyFont="1" applyBorder="1" applyAlignment="1">
      <alignment horizontal="center" vertical="center" wrapText="1"/>
      <protection/>
    </xf>
    <xf numFmtId="3" fontId="0" fillId="0" borderId="49" xfId="18" applyNumberFormat="1" applyFont="1" applyBorder="1" applyAlignment="1">
      <alignment vertical="center"/>
      <protection/>
    </xf>
    <xf numFmtId="49" fontId="9" fillId="0" borderId="82" xfId="18" applyNumberFormat="1" applyFont="1" applyBorder="1" applyAlignment="1">
      <alignment horizontal="center" vertical="center" wrapText="1"/>
      <protection/>
    </xf>
    <xf numFmtId="49" fontId="9" fillId="0" borderId="77" xfId="18" applyNumberFormat="1" applyFont="1" applyBorder="1" applyAlignment="1">
      <alignment horizontal="center" vertical="center" wrapText="1"/>
      <protection/>
    </xf>
    <xf numFmtId="1" fontId="9" fillId="0" borderId="39" xfId="18" applyNumberFormat="1" applyFont="1" applyBorder="1" applyAlignment="1">
      <alignment horizontal="center" vertical="center" wrapText="1"/>
      <protection/>
    </xf>
    <xf numFmtId="1" fontId="9" fillId="0" borderId="82" xfId="18" applyNumberFormat="1" applyFont="1" applyBorder="1" applyAlignment="1">
      <alignment horizontal="center" vertical="center" wrapText="1"/>
      <protection/>
    </xf>
    <xf numFmtId="1" fontId="9" fillId="0" borderId="77" xfId="18" applyNumberFormat="1" applyFont="1" applyBorder="1" applyAlignment="1">
      <alignment horizontal="center" vertical="center" wrapText="1"/>
      <protection/>
    </xf>
    <xf numFmtId="3" fontId="12" fillId="0" borderId="84" xfId="18" applyNumberFormat="1" applyFont="1" applyBorder="1" applyAlignment="1">
      <alignment horizontal="center" vertical="center" wrapText="1"/>
      <protection/>
    </xf>
    <xf numFmtId="3" fontId="12" fillId="0" borderId="85" xfId="18" applyNumberFormat="1" applyFont="1" applyBorder="1" applyAlignment="1">
      <alignment horizontal="center" vertical="center" wrapText="1"/>
      <protection/>
    </xf>
    <xf numFmtId="3" fontId="12" fillId="0" borderId="85" xfId="18" applyNumberFormat="1" applyFont="1" applyBorder="1" applyAlignment="1">
      <alignment vertical="center" wrapText="1"/>
      <protection/>
    </xf>
    <xf numFmtId="4" fontId="12" fillId="0" borderId="85" xfId="18" applyNumberFormat="1" applyFont="1" applyBorder="1" applyAlignment="1">
      <alignment vertical="center" wrapText="1"/>
      <protection/>
    </xf>
    <xf numFmtId="4" fontId="12" fillId="0" borderId="86" xfId="18" applyNumberFormat="1" applyFont="1" applyBorder="1" applyAlignment="1">
      <alignment vertical="center" wrapText="1"/>
      <protection/>
    </xf>
    <xf numFmtId="3" fontId="12" fillId="0" borderId="82" xfId="18" applyNumberFormat="1" applyFont="1" applyBorder="1" applyAlignment="1">
      <alignment horizontal="center" vertical="center" wrapText="1"/>
      <protection/>
    </xf>
    <xf numFmtId="3" fontId="12" fillId="0" borderId="82" xfId="18" applyNumberFormat="1" applyFont="1" applyBorder="1" applyAlignment="1">
      <alignment vertical="center" wrapText="1"/>
      <protection/>
    </xf>
    <xf numFmtId="4" fontId="12" fillId="0" borderId="82" xfId="18" applyNumberFormat="1" applyFont="1" applyBorder="1" applyAlignment="1">
      <alignment vertical="center" wrapText="1"/>
      <protection/>
    </xf>
    <xf numFmtId="3" fontId="12" fillId="0" borderId="77" xfId="18" applyNumberFormat="1" applyFont="1" applyBorder="1" applyAlignment="1">
      <alignment horizontal="center" vertical="center" wrapText="1"/>
      <protection/>
    </xf>
    <xf numFmtId="3" fontId="12" fillId="0" borderId="77" xfId="18" applyNumberFormat="1" applyFont="1" applyBorder="1" applyAlignment="1">
      <alignment vertical="center" wrapText="1"/>
      <protection/>
    </xf>
    <xf numFmtId="4" fontId="12" fillId="0" borderId="77" xfId="18" applyNumberFormat="1" applyFont="1" applyBorder="1" applyAlignment="1">
      <alignment vertical="center" wrapText="1"/>
      <protection/>
    </xf>
    <xf numFmtId="3" fontId="12" fillId="0" borderId="70" xfId="18" applyNumberFormat="1" applyFont="1" applyBorder="1" applyAlignment="1">
      <alignment horizontal="center" vertical="center" wrapText="1"/>
      <protection/>
    </xf>
    <xf numFmtId="3" fontId="12" fillId="0" borderId="70" xfId="18" applyNumberFormat="1" applyFont="1" applyBorder="1" applyAlignment="1">
      <alignment vertical="center" wrapText="1"/>
      <protection/>
    </xf>
    <xf numFmtId="4" fontId="12" fillId="0" borderId="70" xfId="18" applyNumberFormat="1" applyFont="1" applyBorder="1" applyAlignment="1">
      <alignment vertical="center" wrapText="1"/>
      <protection/>
    </xf>
    <xf numFmtId="4" fontId="12" fillId="0" borderId="87" xfId="18" applyNumberFormat="1" applyFont="1" applyBorder="1" applyAlignment="1">
      <alignment vertical="center" wrapText="1"/>
      <protection/>
    </xf>
    <xf numFmtId="3" fontId="12" fillId="0" borderId="18" xfId="18" applyNumberFormat="1" applyFont="1" applyBorder="1" applyAlignment="1">
      <alignment horizontal="center" vertical="center" wrapText="1"/>
      <protection/>
    </xf>
    <xf numFmtId="3" fontId="12" fillId="0" borderId="0" xfId="18" applyNumberFormat="1" applyFont="1" applyBorder="1" applyAlignment="1">
      <alignment horizontal="center" vertical="center" wrapText="1"/>
      <protection/>
    </xf>
    <xf numFmtId="3" fontId="12" fillId="0" borderId="0" xfId="18" applyNumberFormat="1" applyFont="1" applyBorder="1" applyAlignment="1">
      <alignment vertical="center" wrapText="1"/>
      <protection/>
    </xf>
    <xf numFmtId="4" fontId="12" fillId="0" borderId="0" xfId="18" applyNumberFormat="1" applyFont="1" applyBorder="1" applyAlignment="1">
      <alignment vertical="center" wrapText="1"/>
      <protection/>
    </xf>
    <xf numFmtId="3" fontId="9" fillId="0" borderId="39" xfId="18" applyNumberFormat="1" applyFont="1" applyBorder="1" applyAlignment="1">
      <alignment vertical="center" wrapText="1"/>
      <protection/>
    </xf>
    <xf numFmtId="4" fontId="9" fillId="0" borderId="39" xfId="18" applyNumberFormat="1" applyFont="1" applyBorder="1" applyAlignment="1">
      <alignment vertical="center" wrapText="1"/>
      <protection/>
    </xf>
    <xf numFmtId="1" fontId="9" fillId="0" borderId="88" xfId="18" applyNumberFormat="1" applyFont="1" applyBorder="1" applyAlignment="1">
      <alignment horizontal="center" vertical="center" wrapText="1"/>
      <protection/>
    </xf>
    <xf numFmtId="1" fontId="9" fillId="0" borderId="79" xfId="18" applyNumberFormat="1" applyFont="1" applyBorder="1" applyAlignment="1">
      <alignment horizontal="center" vertical="center" wrapText="1"/>
      <protection/>
    </xf>
    <xf numFmtId="3" fontId="9" fillId="0" borderId="82" xfId="18" applyNumberFormat="1" applyFont="1" applyBorder="1" applyAlignment="1">
      <alignment horizontal="center" vertical="center" wrapText="1"/>
      <protection/>
    </xf>
    <xf numFmtId="3" fontId="9" fillId="0" borderId="82" xfId="18" applyNumberFormat="1" applyFont="1" applyBorder="1" applyAlignment="1">
      <alignment vertical="center" wrapText="1"/>
      <protection/>
    </xf>
    <xf numFmtId="4" fontId="9" fillId="0" borderId="82" xfId="18" applyNumberFormat="1" applyFont="1" applyBorder="1" applyAlignment="1">
      <alignment vertical="center" wrapText="1"/>
      <protection/>
    </xf>
    <xf numFmtId="3" fontId="9" fillId="0" borderId="77" xfId="18" applyNumberFormat="1" applyFont="1" applyBorder="1" applyAlignment="1">
      <alignment horizontal="center" vertical="center" wrapText="1"/>
      <protection/>
    </xf>
    <xf numFmtId="3" fontId="9" fillId="0" borderId="77" xfId="18" applyNumberFormat="1" applyFont="1" applyBorder="1" applyAlignment="1">
      <alignment vertical="center" wrapText="1"/>
      <protection/>
    </xf>
    <xf numFmtId="4" fontId="9" fillId="0" borderId="77" xfId="18" applyNumberFormat="1" applyFont="1" applyBorder="1" applyAlignment="1">
      <alignment vertical="center" wrapText="1"/>
      <protection/>
    </xf>
    <xf numFmtId="3" fontId="9" fillId="0" borderId="89" xfId="18" applyNumberFormat="1" applyFont="1" applyBorder="1" applyAlignment="1">
      <alignment horizontal="center" vertical="center" wrapText="1"/>
      <protection/>
    </xf>
    <xf numFmtId="3" fontId="12" fillId="0" borderId="90" xfId="18" applyNumberFormat="1" applyFont="1" applyBorder="1" applyAlignment="1">
      <alignment horizontal="center" vertical="center" wrapText="1"/>
      <protection/>
    </xf>
    <xf numFmtId="3" fontId="12" fillId="0" borderId="90" xfId="18" applyNumberFormat="1" applyFont="1" applyBorder="1" applyAlignment="1">
      <alignment vertical="center" wrapText="1"/>
      <protection/>
    </xf>
    <xf numFmtId="4" fontId="12" fillId="0" borderId="90" xfId="18" applyNumberFormat="1" applyFont="1" applyBorder="1" applyAlignment="1">
      <alignment vertical="center" wrapText="1"/>
      <protection/>
    </xf>
    <xf numFmtId="3" fontId="13" fillId="0" borderId="91" xfId="18" applyNumberFormat="1" applyFont="1" applyBorder="1">
      <alignment/>
      <protection/>
    </xf>
    <xf numFmtId="0" fontId="0" fillId="0" borderId="91" xfId="0" applyBorder="1" applyAlignment="1">
      <alignment/>
    </xf>
    <xf numFmtId="1" fontId="9" fillId="0" borderId="92" xfId="18" applyNumberFormat="1" applyFont="1" applyBorder="1" applyAlignment="1">
      <alignment horizontal="center" vertical="center" wrapText="1"/>
      <protection/>
    </xf>
    <xf numFmtId="3" fontId="7" fillId="4" borderId="23" xfId="18" applyNumberFormat="1" applyFont="1" applyFill="1" applyBorder="1" applyAlignment="1">
      <alignment horizontal="center" vertical="center" wrapText="1"/>
      <protection/>
    </xf>
    <xf numFmtId="3" fontId="9" fillId="0" borderId="35" xfId="18" applyNumberFormat="1" applyFont="1" applyBorder="1" applyAlignment="1">
      <alignment horizontal="center" vertical="center" wrapText="1"/>
      <protection/>
    </xf>
    <xf numFmtId="3" fontId="9" fillId="0" borderId="93" xfId="18" applyNumberFormat="1" applyFont="1" applyBorder="1" applyAlignment="1">
      <alignment horizontal="center" vertical="center" wrapText="1"/>
      <protection/>
    </xf>
    <xf numFmtId="4" fontId="7" fillId="0" borderId="90" xfId="18" applyNumberFormat="1" applyFont="1" applyBorder="1" applyAlignment="1">
      <alignment vertical="center" wrapText="1"/>
      <protection/>
    </xf>
    <xf numFmtId="4" fontId="7" fillId="0" borderId="82" xfId="18" applyNumberFormat="1" applyFont="1" applyBorder="1" applyAlignment="1">
      <alignment vertical="center" wrapText="1"/>
      <protection/>
    </xf>
    <xf numFmtId="4" fontId="7" fillId="0" borderId="77" xfId="18" applyNumberFormat="1" applyFont="1" applyBorder="1" applyAlignment="1">
      <alignment vertical="center" wrapText="1"/>
      <protection/>
    </xf>
    <xf numFmtId="3" fontId="7" fillId="5" borderId="23" xfId="18" applyNumberFormat="1" applyFont="1" applyFill="1" applyBorder="1" applyAlignment="1">
      <alignment horizontal="center" vertical="center" wrapText="1"/>
      <protection/>
    </xf>
    <xf numFmtId="3" fontId="12" fillId="0" borderId="94" xfId="18" applyNumberFormat="1" applyFont="1" applyBorder="1" applyAlignment="1">
      <alignment horizontal="center" vertical="center" wrapText="1"/>
      <protection/>
    </xf>
    <xf numFmtId="1" fontId="12" fillId="0" borderId="80" xfId="18" applyNumberFormat="1" applyFont="1" applyBorder="1" applyAlignment="1">
      <alignment horizontal="center" vertical="center" wrapText="1"/>
      <protection/>
    </xf>
    <xf numFmtId="3" fontId="7" fillId="1" borderId="95" xfId="18" applyNumberFormat="1" applyFont="1" applyFill="1" applyBorder="1" applyAlignment="1">
      <alignment horizontal="center" vertical="center" wrapText="1"/>
      <protection/>
    </xf>
    <xf numFmtId="3" fontId="7" fillId="3" borderId="95" xfId="18" applyNumberFormat="1" applyFont="1" applyFill="1" applyBorder="1" applyAlignment="1">
      <alignment horizontal="center" vertical="center" wrapText="1"/>
      <protection/>
    </xf>
    <xf numFmtId="3" fontId="12" fillId="3" borderId="59" xfId="18" applyNumberFormat="1" applyFont="1" applyFill="1" applyBorder="1" applyAlignment="1">
      <alignment horizontal="center" vertical="center" wrapText="1"/>
      <protection/>
    </xf>
    <xf numFmtId="3" fontId="12" fillId="0" borderId="38" xfId="18" applyNumberFormat="1" applyFont="1" applyBorder="1" applyAlignment="1">
      <alignment horizontal="center" vertical="center" wrapText="1"/>
      <protection/>
    </xf>
    <xf numFmtId="3" fontId="7" fillId="5" borderId="96" xfId="18" applyNumberFormat="1" applyFont="1" applyFill="1" applyBorder="1" applyAlignment="1">
      <alignment horizontal="center" vertical="center" wrapText="1"/>
      <protection/>
    </xf>
    <xf numFmtId="3" fontId="9" fillId="0" borderId="97" xfId="18" applyNumberFormat="1" applyFont="1" applyBorder="1" applyAlignment="1">
      <alignment horizontal="center" vertical="center" wrapText="1"/>
      <protection/>
    </xf>
    <xf numFmtId="3" fontId="7" fillId="0" borderId="0" xfId="18" applyNumberFormat="1" applyFont="1" applyBorder="1" applyAlignment="1">
      <alignment horizontal="center" vertical="center" wrapText="1"/>
      <protection/>
    </xf>
    <xf numFmtId="3" fontId="7" fillId="5" borderId="32" xfId="18" applyNumberFormat="1" applyFont="1" applyFill="1" applyBorder="1" applyAlignment="1">
      <alignment horizontal="center" vertical="center" wrapText="1"/>
      <protection/>
    </xf>
    <xf numFmtId="3" fontId="7" fillId="5" borderId="33" xfId="18" applyNumberFormat="1" applyFont="1" applyFill="1" applyBorder="1" applyAlignment="1">
      <alignment horizontal="center" vertical="center" wrapText="1"/>
      <protection/>
    </xf>
    <xf numFmtId="4" fontId="9" fillId="5" borderId="34" xfId="18" applyNumberFormat="1" applyFont="1" applyFill="1" applyBorder="1" applyAlignment="1">
      <alignment vertical="center" wrapText="1"/>
      <protection/>
    </xf>
    <xf numFmtId="49" fontId="9" fillId="5" borderId="33" xfId="18" applyNumberFormat="1" applyFont="1" applyFill="1" applyBorder="1" applyAlignment="1">
      <alignment horizontal="center" vertical="center" wrapText="1"/>
      <protection/>
    </xf>
    <xf numFmtId="3" fontId="9" fillId="5" borderId="33" xfId="18" applyNumberFormat="1" applyFont="1" applyFill="1" applyBorder="1" applyAlignment="1">
      <alignment vertical="center" wrapText="1"/>
      <protection/>
    </xf>
    <xf numFmtId="4" fontId="9" fillId="5" borderId="33" xfId="18" applyNumberFormat="1" applyFont="1" applyFill="1" applyBorder="1" applyAlignment="1">
      <alignment vertical="center" wrapText="1"/>
      <protection/>
    </xf>
    <xf numFmtId="1" fontId="9" fillId="0" borderId="98" xfId="18" applyNumberFormat="1" applyFont="1" applyBorder="1" applyAlignment="1">
      <alignment horizontal="center" vertical="center" wrapText="1"/>
      <protection/>
    </xf>
    <xf numFmtId="3" fontId="7" fillId="4" borderId="33" xfId="18" applyNumberFormat="1" applyFont="1" applyFill="1" applyBorder="1" applyAlignment="1">
      <alignment horizontal="center" vertical="center" wrapText="1"/>
      <protection/>
    </xf>
    <xf numFmtId="3" fontId="12" fillId="4" borderId="15" xfId="18" applyNumberFormat="1" applyFont="1" applyFill="1" applyBorder="1" applyAlignment="1">
      <alignment horizontal="center" vertical="center" wrapText="1"/>
      <protection/>
    </xf>
    <xf numFmtId="3" fontId="12" fillId="4" borderId="15" xfId="18" applyNumberFormat="1" applyFont="1" applyFill="1" applyBorder="1" applyAlignment="1">
      <alignment vertical="center" wrapText="1"/>
      <protection/>
    </xf>
    <xf numFmtId="4" fontId="12" fillId="4" borderId="15" xfId="18" applyNumberFormat="1" applyFont="1" applyFill="1" applyBorder="1" applyAlignment="1">
      <alignment vertical="center" wrapText="1"/>
      <protection/>
    </xf>
    <xf numFmtId="4" fontId="12" fillId="4" borderId="16" xfId="18" applyNumberFormat="1" applyFont="1" applyFill="1" applyBorder="1" applyAlignment="1">
      <alignment vertical="center" wrapText="1"/>
      <protection/>
    </xf>
    <xf numFmtId="49" fontId="12" fillId="4" borderId="15" xfId="18" applyNumberFormat="1" applyFont="1" applyFill="1" applyBorder="1" applyAlignment="1">
      <alignment horizontal="center" vertical="center" wrapText="1"/>
      <protection/>
    </xf>
    <xf numFmtId="3" fontId="9" fillId="4" borderId="33" xfId="18" applyNumberFormat="1" applyFont="1" applyFill="1" applyBorder="1" applyAlignment="1">
      <alignment vertical="center" wrapText="1"/>
      <protection/>
    </xf>
    <xf numFmtId="4" fontId="9" fillId="4" borderId="33" xfId="18" applyNumberFormat="1" applyFont="1" applyFill="1" applyBorder="1" applyAlignment="1">
      <alignment vertical="center" wrapText="1"/>
      <protection/>
    </xf>
    <xf numFmtId="4" fontId="9" fillId="4" borderId="34" xfId="18" applyNumberFormat="1" applyFont="1" applyFill="1" applyBorder="1" applyAlignment="1">
      <alignment vertical="center" wrapText="1"/>
      <protection/>
    </xf>
    <xf numFmtId="49" fontId="9" fillId="4" borderId="33" xfId="18" applyNumberFormat="1" applyFont="1" applyFill="1" applyBorder="1" applyAlignment="1">
      <alignment horizontal="center" vertical="center" wrapText="1"/>
      <protection/>
    </xf>
    <xf numFmtId="3" fontId="9" fillId="0" borderId="47" xfId="18" applyNumberFormat="1" applyFont="1" applyBorder="1" applyAlignment="1">
      <alignment horizontal="center" vertical="center" wrapText="1"/>
      <protection/>
    </xf>
    <xf numFmtId="3" fontId="9" fillId="0" borderId="47" xfId="18" applyNumberFormat="1" applyFont="1" applyBorder="1" applyAlignment="1">
      <alignment vertical="center" wrapText="1"/>
      <protection/>
    </xf>
    <xf numFmtId="4" fontId="9" fillId="0" borderId="47" xfId="18" applyNumberFormat="1" applyFont="1" applyBorder="1" applyAlignment="1">
      <alignment vertical="center" wrapText="1"/>
      <protection/>
    </xf>
    <xf numFmtId="49" fontId="9" fillId="0" borderId="39" xfId="18" applyNumberFormat="1" applyFont="1" applyBorder="1" applyAlignment="1">
      <alignment horizontal="center" vertical="center" wrapText="1"/>
      <protection/>
    </xf>
    <xf numFmtId="3" fontId="7" fillId="5" borderId="99" xfId="18" applyNumberFormat="1" applyFont="1" applyFill="1" applyBorder="1" applyAlignment="1">
      <alignment horizontal="center" vertical="center" wrapText="1"/>
      <protection/>
    </xf>
    <xf numFmtId="3" fontId="7" fillId="5" borderId="29" xfId="18" applyNumberFormat="1" applyFont="1" applyFill="1" applyBorder="1" applyAlignment="1">
      <alignment horizontal="center" vertical="center" wrapText="1"/>
      <protection/>
    </xf>
    <xf numFmtId="3" fontId="7" fillId="4" borderId="30" xfId="18" applyNumberFormat="1" applyFont="1" applyFill="1" applyBorder="1" applyAlignment="1">
      <alignment horizontal="center" vertical="center" wrapText="1"/>
      <protection/>
    </xf>
    <xf numFmtId="49" fontId="9" fillId="4" borderId="30" xfId="18" applyNumberFormat="1" applyFont="1" applyFill="1" applyBorder="1" applyAlignment="1">
      <alignment horizontal="center" vertical="center" wrapText="1"/>
      <protection/>
    </xf>
    <xf numFmtId="3" fontId="9" fillId="4" borderId="30" xfId="18" applyNumberFormat="1" applyFont="1" applyFill="1" applyBorder="1" applyAlignment="1">
      <alignment vertical="center" wrapText="1"/>
      <protection/>
    </xf>
    <xf numFmtId="4" fontId="9" fillId="4" borderId="30" xfId="18" applyNumberFormat="1" applyFont="1" applyFill="1" applyBorder="1" applyAlignment="1">
      <alignment vertical="center" wrapText="1"/>
      <protection/>
    </xf>
    <xf numFmtId="4" fontId="9" fillId="4" borderId="31" xfId="18" applyNumberFormat="1" applyFont="1" applyFill="1" applyBorder="1" applyAlignment="1">
      <alignment vertical="center" wrapText="1"/>
      <protection/>
    </xf>
    <xf numFmtId="49" fontId="9" fillId="0" borderId="47" xfId="18" applyNumberFormat="1" applyFont="1" applyBorder="1" applyAlignment="1">
      <alignment horizontal="center" vertical="center" wrapText="1"/>
      <protection/>
    </xf>
    <xf numFmtId="3" fontId="12" fillId="0" borderId="30" xfId="18" applyNumberFormat="1" applyFont="1" applyBorder="1" applyAlignment="1">
      <alignment horizontal="center" vertical="center" wrapText="1"/>
      <protection/>
    </xf>
    <xf numFmtId="49" fontId="12" fillId="0" borderId="63" xfId="18" applyNumberFormat="1" applyFont="1" applyBorder="1" applyAlignment="1">
      <alignment horizontal="center" vertical="center" wrapText="1"/>
      <protection/>
    </xf>
    <xf numFmtId="3" fontId="9" fillId="0" borderId="100" xfId="18" applyNumberFormat="1" applyFont="1" applyBorder="1" applyAlignment="1">
      <alignment vertical="center" wrapText="1"/>
      <protection/>
    </xf>
    <xf numFmtId="3" fontId="9" fillId="0" borderId="14" xfId="18" applyNumberFormat="1" applyFont="1" applyBorder="1" applyAlignment="1">
      <alignment horizontal="center" vertical="center" wrapText="1"/>
      <protection/>
    </xf>
    <xf numFmtId="3" fontId="9" fillId="0" borderId="101" xfId="18" applyNumberFormat="1" applyFont="1" applyBorder="1" applyAlignment="1">
      <alignment horizontal="center" vertical="center" wrapText="1"/>
      <protection/>
    </xf>
    <xf numFmtId="3" fontId="9" fillId="0" borderId="100" xfId="18" applyNumberFormat="1" applyFont="1" applyBorder="1" applyAlignment="1">
      <alignment horizontal="center" vertical="center" wrapText="1"/>
      <protection/>
    </xf>
    <xf numFmtId="3" fontId="9" fillId="0" borderId="102" xfId="18" applyNumberFormat="1" applyFont="1" applyBorder="1" applyAlignment="1">
      <alignment horizontal="center" vertical="center" wrapText="1"/>
      <protection/>
    </xf>
    <xf numFmtId="3" fontId="9" fillId="0" borderId="100" xfId="18" applyNumberFormat="1" applyFont="1" applyBorder="1" applyAlignment="1">
      <alignment horizontal="center" vertical="center" wrapText="1"/>
      <protection/>
    </xf>
    <xf numFmtId="3" fontId="9" fillId="0" borderId="102" xfId="18" applyNumberFormat="1" applyFont="1" applyBorder="1" applyAlignment="1">
      <alignment horizontal="center" vertical="center" wrapText="1"/>
      <protection/>
    </xf>
    <xf numFmtId="3" fontId="7" fillId="3" borderId="103" xfId="18" applyNumberFormat="1" applyFont="1" applyFill="1" applyBorder="1" applyAlignment="1">
      <alignment horizontal="center" vertical="center" wrapText="1"/>
      <protection/>
    </xf>
    <xf numFmtId="3" fontId="7" fillId="3" borderId="104" xfId="18" applyNumberFormat="1" applyFont="1" applyFill="1" applyBorder="1" applyAlignment="1">
      <alignment horizontal="center" vertical="center" wrapText="1"/>
      <protection/>
    </xf>
    <xf numFmtId="3" fontId="7" fillId="3" borderId="104" xfId="18" applyNumberFormat="1" applyFont="1" applyFill="1" applyBorder="1" applyAlignment="1">
      <alignment vertical="center" wrapText="1"/>
      <protection/>
    </xf>
    <xf numFmtId="4" fontId="7" fillId="3" borderId="104" xfId="18" applyNumberFormat="1" applyFont="1" applyFill="1" applyBorder="1" applyAlignment="1">
      <alignment vertical="center" wrapText="1"/>
      <protection/>
    </xf>
    <xf numFmtId="4" fontId="7" fillId="3" borderId="105" xfId="18" applyNumberFormat="1" applyFont="1" applyFill="1" applyBorder="1" applyAlignment="1">
      <alignment vertical="center" wrapText="1"/>
      <protection/>
    </xf>
    <xf numFmtId="3" fontId="7" fillId="5" borderId="69" xfId="18" applyNumberFormat="1" applyFont="1" applyFill="1" applyBorder="1" applyAlignment="1">
      <alignment horizontal="center" vertical="center" wrapText="1"/>
      <protection/>
    </xf>
    <xf numFmtId="3" fontId="9" fillId="0" borderId="90" xfId="18" applyNumberFormat="1" applyFont="1" applyBorder="1" applyAlignment="1">
      <alignment horizontal="center" vertical="center" wrapText="1"/>
      <protection/>
    </xf>
    <xf numFmtId="3" fontId="7" fillId="3" borderId="106" xfId="18" applyNumberFormat="1" applyFont="1" applyFill="1" applyBorder="1" applyAlignment="1">
      <alignment horizontal="center" vertical="center" wrapText="1"/>
      <protection/>
    </xf>
    <xf numFmtId="3" fontId="7" fillId="3" borderId="33" xfId="18" applyNumberFormat="1" applyFont="1" applyFill="1" applyBorder="1" applyAlignment="1">
      <alignment horizontal="center" vertical="center" wrapText="1"/>
      <protection/>
    </xf>
    <xf numFmtId="3" fontId="7" fillId="3" borderId="33" xfId="18" applyNumberFormat="1" applyFont="1" applyFill="1" applyBorder="1" applyAlignment="1">
      <alignment vertical="center" wrapText="1"/>
      <protection/>
    </xf>
    <xf numFmtId="4" fontId="7" fillId="3" borderId="33" xfId="18" applyNumberFormat="1" applyFont="1" applyFill="1" applyBorder="1" applyAlignment="1">
      <alignment vertical="center" wrapText="1"/>
      <protection/>
    </xf>
    <xf numFmtId="4" fontId="7" fillId="3" borderId="34" xfId="18" applyNumberFormat="1" applyFont="1" applyFill="1" applyBorder="1" applyAlignment="1">
      <alignment vertical="center" wrapText="1"/>
      <protection/>
    </xf>
    <xf numFmtId="3" fontId="7" fillId="5" borderId="59" xfId="18" applyNumberFormat="1" applyFont="1" applyFill="1" applyBorder="1" applyAlignment="1">
      <alignment horizontal="center" vertical="center" wrapText="1"/>
      <protection/>
    </xf>
    <xf numFmtId="49" fontId="7" fillId="5" borderId="60" xfId="18" applyNumberFormat="1" applyFont="1" applyFill="1" applyBorder="1" applyAlignment="1">
      <alignment horizontal="center" vertical="center" wrapText="1"/>
      <protection/>
    </xf>
    <xf numFmtId="3" fontId="7" fillId="5" borderId="60" xfId="18" applyNumberFormat="1" applyFont="1" applyFill="1" applyBorder="1" applyAlignment="1">
      <alignment horizontal="center" vertical="center" wrapText="1"/>
      <protection/>
    </xf>
    <xf numFmtId="3" fontId="7" fillId="5" borderId="60" xfId="18" applyNumberFormat="1" applyFont="1" applyFill="1" applyBorder="1" applyAlignment="1">
      <alignment vertical="center" wrapText="1"/>
      <protection/>
    </xf>
    <xf numFmtId="4" fontId="7" fillId="5" borderId="60" xfId="18" applyNumberFormat="1" applyFont="1" applyFill="1" applyBorder="1" applyAlignment="1">
      <alignment vertical="center" wrapText="1"/>
      <protection/>
    </xf>
    <xf numFmtId="4" fontId="7" fillId="5" borderId="61" xfId="18" applyNumberFormat="1" applyFont="1" applyFill="1" applyBorder="1" applyAlignment="1">
      <alignment vertical="center" wrapText="1"/>
      <protection/>
    </xf>
    <xf numFmtId="3" fontId="9" fillId="0" borderId="95" xfId="18" applyNumberFormat="1" applyFont="1" applyBorder="1" applyAlignment="1">
      <alignment horizontal="center" vertical="center" wrapText="1"/>
      <protection/>
    </xf>
    <xf numFmtId="3" fontId="9" fillId="0" borderId="107" xfId="18" applyNumberFormat="1" applyFont="1" applyBorder="1" applyAlignment="1">
      <alignment horizontal="center" vertical="center" wrapText="1"/>
      <protection/>
    </xf>
    <xf numFmtId="3" fontId="9" fillId="0" borderId="107" xfId="18" applyNumberFormat="1" applyFont="1" applyBorder="1" applyAlignment="1">
      <alignment vertical="center" wrapText="1"/>
      <protection/>
    </xf>
    <xf numFmtId="4" fontId="9" fillId="0" borderId="107" xfId="18" applyNumberFormat="1" applyFont="1" applyBorder="1" applyAlignment="1">
      <alignment vertical="center" wrapText="1"/>
      <protection/>
    </xf>
    <xf numFmtId="4" fontId="9" fillId="0" borderId="108" xfId="18" applyNumberFormat="1" applyFont="1" applyBorder="1" applyAlignment="1">
      <alignment vertical="center" wrapText="1"/>
      <protection/>
    </xf>
    <xf numFmtId="3" fontId="7" fillId="2" borderId="109" xfId="18" applyNumberFormat="1" applyFont="1" applyFill="1" applyBorder="1" applyAlignment="1">
      <alignment horizontal="center" vertical="center" wrapText="1"/>
      <protection/>
    </xf>
    <xf numFmtId="3" fontId="7" fillId="2" borderId="110" xfId="18" applyNumberFormat="1" applyFont="1" applyFill="1" applyBorder="1" applyAlignment="1">
      <alignment horizontal="center" vertical="center" wrapText="1"/>
      <protection/>
    </xf>
    <xf numFmtId="3" fontId="7" fillId="2" borderId="1" xfId="18" applyNumberFormat="1" applyFont="1" applyFill="1" applyBorder="1" applyAlignment="1">
      <alignment horizontal="center" vertical="center" wrapText="1"/>
      <protection/>
    </xf>
    <xf numFmtId="3" fontId="4" fillId="0" borderId="0" xfId="18" applyNumberFormat="1" applyFont="1" applyAlignment="1">
      <alignment horizontal="center" vertical="center"/>
      <protection/>
    </xf>
    <xf numFmtId="3" fontId="7" fillId="2" borderId="111" xfId="18" applyNumberFormat="1" applyFont="1" applyFill="1" applyBorder="1" applyAlignment="1">
      <alignment horizontal="center" vertical="center" wrapText="1"/>
      <protection/>
    </xf>
    <xf numFmtId="3" fontId="7" fillId="2" borderId="112" xfId="18" applyNumberFormat="1" applyFont="1" applyFill="1" applyBorder="1" applyAlignment="1">
      <alignment horizontal="center" vertical="center" wrapText="1"/>
      <protection/>
    </xf>
    <xf numFmtId="3" fontId="7" fillId="2" borderId="113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Hyperlink" xfId="17"/>
    <cellStyle name="Normalny_Arkusz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691"/>
  <sheetViews>
    <sheetView tabSelected="1" zoomScale="75" zoomScaleNormal="75" zoomScaleSheetLayoutView="75" workbookViewId="0" topLeftCell="A1">
      <selection activeCell="D537" sqref="D537"/>
    </sheetView>
  </sheetViews>
  <sheetFormatPr defaultColWidth="9.140625" defaultRowHeight="12.75"/>
  <cols>
    <col min="1" max="1" width="6.8515625" style="0" customWidth="1"/>
    <col min="2" max="2" width="11.140625" style="0" customWidth="1"/>
    <col min="3" max="3" width="6.8515625" style="0" customWidth="1"/>
    <col min="4" max="4" width="39.8515625" style="0" customWidth="1"/>
    <col min="5" max="5" width="16.57421875" style="0" customWidth="1"/>
    <col min="6" max="6" width="16.00390625" style="0" customWidth="1"/>
    <col min="7" max="7" width="16.421875" style="0" customWidth="1"/>
    <col min="8" max="8" width="16.140625" style="0" customWidth="1"/>
    <col min="9" max="9" width="15.421875" style="0" customWidth="1"/>
    <col min="10" max="10" width="16.7109375" style="0" customWidth="1"/>
    <col min="11" max="11" width="13.8515625" style="0" customWidth="1"/>
    <col min="12" max="12" width="17.140625" style="0" customWidth="1"/>
  </cols>
  <sheetData>
    <row r="1" spans="1:85" ht="23.25">
      <c r="A1" s="322" t="s">
        <v>265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1"/>
      <c r="N1" s="1"/>
      <c r="O1" s="1"/>
      <c r="P1" s="1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</row>
    <row r="2" spans="1:85" ht="18">
      <c r="A2" s="3"/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1"/>
      <c r="N2" s="1"/>
      <c r="O2" s="1"/>
      <c r="P2" s="1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</row>
    <row r="3" spans="1:85" ht="13.5" thickBot="1">
      <c r="A3" s="5"/>
      <c r="B3" s="5"/>
      <c r="C3" s="5"/>
      <c r="D3" s="5"/>
      <c r="E3" s="5"/>
      <c r="F3" s="5"/>
      <c r="G3" s="4"/>
      <c r="H3" s="6"/>
      <c r="I3" s="6"/>
      <c r="J3" s="6"/>
      <c r="K3" s="6"/>
      <c r="L3" s="7" t="s">
        <v>6</v>
      </c>
      <c r="M3" s="1"/>
      <c r="N3" s="1"/>
      <c r="O3" s="1"/>
      <c r="P3" s="1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</row>
    <row r="4" spans="1:85" ht="16.5" thickTop="1">
      <c r="A4" s="323" t="s">
        <v>0</v>
      </c>
      <c r="B4" s="320" t="s">
        <v>1</v>
      </c>
      <c r="C4" s="320" t="s">
        <v>11</v>
      </c>
      <c r="D4" s="320" t="s">
        <v>3</v>
      </c>
      <c r="E4" s="320" t="s">
        <v>275</v>
      </c>
      <c r="F4" s="320" t="s">
        <v>7</v>
      </c>
      <c r="G4" s="320"/>
      <c r="H4" s="320"/>
      <c r="I4" s="320"/>
      <c r="J4" s="320"/>
      <c r="K4" s="320"/>
      <c r="L4" s="325"/>
      <c r="M4" s="8"/>
      <c r="N4" s="8"/>
      <c r="O4" s="8"/>
      <c r="P4" s="8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</row>
    <row r="5" spans="1:85" ht="15.75">
      <c r="A5" s="324"/>
      <c r="B5" s="321"/>
      <c r="C5" s="321"/>
      <c r="D5" s="321"/>
      <c r="E5" s="321"/>
      <c r="F5" s="321" t="s">
        <v>4</v>
      </c>
      <c r="G5" s="321" t="s">
        <v>2</v>
      </c>
      <c r="H5" s="321"/>
      <c r="I5" s="321"/>
      <c r="J5" s="321"/>
      <c r="K5" s="321"/>
      <c r="L5" s="319" t="s">
        <v>5</v>
      </c>
      <c r="M5" s="8"/>
      <c r="N5" s="8"/>
      <c r="O5" s="8"/>
      <c r="P5" s="8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</row>
    <row r="6" spans="1:85" ht="72.75" customHeight="1">
      <c r="A6" s="324"/>
      <c r="B6" s="321"/>
      <c r="C6" s="321"/>
      <c r="D6" s="321"/>
      <c r="E6" s="321"/>
      <c r="F6" s="321"/>
      <c r="G6" s="10" t="s">
        <v>10</v>
      </c>
      <c r="H6" s="10" t="s">
        <v>276</v>
      </c>
      <c r="I6" s="10" t="s">
        <v>8</v>
      </c>
      <c r="J6" s="10" t="s">
        <v>12</v>
      </c>
      <c r="K6" s="10" t="s">
        <v>9</v>
      </c>
      <c r="L6" s="319"/>
      <c r="M6" s="8"/>
      <c r="N6" s="11"/>
      <c r="O6" s="8"/>
      <c r="P6" s="8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</row>
    <row r="7" spans="1:85" ht="15">
      <c r="A7" s="12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4">
        <v>12</v>
      </c>
      <c r="M7" s="15"/>
      <c r="N7" s="15"/>
      <c r="O7" s="15"/>
      <c r="P7" s="15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</row>
    <row r="8" spans="1:85" ht="30.75" customHeight="1">
      <c r="A8" s="17" t="s">
        <v>14</v>
      </c>
      <c r="B8" s="18"/>
      <c r="C8" s="18"/>
      <c r="D8" s="19" t="s">
        <v>15</v>
      </c>
      <c r="E8" s="20">
        <f aca="true" t="shared" si="0" ref="E8:L8">E9+E12</f>
        <v>2010000</v>
      </c>
      <c r="F8" s="20">
        <f t="shared" si="0"/>
        <v>10000</v>
      </c>
      <c r="G8" s="20">
        <f t="shared" si="0"/>
        <v>0</v>
      </c>
      <c r="H8" s="20">
        <f t="shared" si="0"/>
        <v>0</v>
      </c>
      <c r="I8" s="20">
        <f t="shared" si="0"/>
        <v>10000</v>
      </c>
      <c r="J8" s="20">
        <f t="shared" si="0"/>
        <v>0</v>
      </c>
      <c r="K8" s="20">
        <f t="shared" si="0"/>
        <v>0</v>
      </c>
      <c r="L8" s="21">
        <f t="shared" si="0"/>
        <v>2000000</v>
      </c>
      <c r="M8" s="22"/>
      <c r="N8" s="22"/>
      <c r="O8" s="23"/>
      <c r="P8" s="22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</row>
    <row r="9" spans="1:85" ht="30.75" customHeight="1">
      <c r="A9" s="279"/>
      <c r="B9" s="270" t="s">
        <v>281</v>
      </c>
      <c r="C9" s="266"/>
      <c r="D9" s="267" t="s">
        <v>282</v>
      </c>
      <c r="E9" s="268">
        <f>E10+E11</f>
        <v>2000000</v>
      </c>
      <c r="F9" s="268">
        <v>0</v>
      </c>
      <c r="G9" s="268">
        <v>0</v>
      </c>
      <c r="H9" s="268">
        <v>0</v>
      </c>
      <c r="I9" s="268">
        <v>0</v>
      </c>
      <c r="J9" s="268">
        <v>0</v>
      </c>
      <c r="K9" s="268">
        <v>0</v>
      </c>
      <c r="L9" s="269">
        <f>L10+L11</f>
        <v>2000000</v>
      </c>
      <c r="M9" s="22"/>
      <c r="N9" s="22"/>
      <c r="O9" s="23"/>
      <c r="P9" s="22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</row>
    <row r="10" spans="1:85" ht="45.75" customHeight="1">
      <c r="A10" s="279"/>
      <c r="B10" s="265"/>
      <c r="C10" s="274" t="s">
        <v>283</v>
      </c>
      <c r="D10" s="271" t="s">
        <v>296</v>
      </c>
      <c r="E10" s="272">
        <v>1387400</v>
      </c>
      <c r="F10" s="272">
        <v>0</v>
      </c>
      <c r="G10" s="272">
        <v>0</v>
      </c>
      <c r="H10" s="272">
        <v>0</v>
      </c>
      <c r="I10" s="272">
        <v>0</v>
      </c>
      <c r="J10" s="272">
        <v>0</v>
      </c>
      <c r="K10" s="272">
        <v>0</v>
      </c>
      <c r="L10" s="273">
        <v>1387400</v>
      </c>
      <c r="M10" s="22"/>
      <c r="N10" s="22"/>
      <c r="O10" s="23"/>
      <c r="P10" s="22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</row>
    <row r="11" spans="1:85" ht="45" customHeight="1">
      <c r="A11" s="280"/>
      <c r="B11" s="281"/>
      <c r="C11" s="282" t="s">
        <v>284</v>
      </c>
      <c r="D11" s="283" t="s">
        <v>297</v>
      </c>
      <c r="E11" s="284">
        <v>612600</v>
      </c>
      <c r="F11" s="284">
        <v>0</v>
      </c>
      <c r="G11" s="284">
        <v>0</v>
      </c>
      <c r="H11" s="284">
        <v>0</v>
      </c>
      <c r="I11" s="284">
        <v>0</v>
      </c>
      <c r="J11" s="284">
        <v>0</v>
      </c>
      <c r="K11" s="284">
        <v>0</v>
      </c>
      <c r="L11" s="285">
        <v>612600</v>
      </c>
      <c r="M11" s="22"/>
      <c r="N11" s="22"/>
      <c r="O11" s="23"/>
      <c r="P11" s="22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</row>
    <row r="12" spans="1:85" ht="30.75" customHeight="1">
      <c r="A12" s="37"/>
      <c r="B12" s="38" t="s">
        <v>19</v>
      </c>
      <c r="C12" s="38"/>
      <c r="D12" s="39" t="s">
        <v>20</v>
      </c>
      <c r="E12" s="40">
        <v>10000</v>
      </c>
      <c r="F12" s="40">
        <v>10000</v>
      </c>
      <c r="G12" s="40">
        <v>0</v>
      </c>
      <c r="H12" s="40">
        <v>0</v>
      </c>
      <c r="I12" s="40">
        <v>10000</v>
      </c>
      <c r="J12" s="40">
        <v>0</v>
      </c>
      <c r="K12" s="40">
        <v>0</v>
      </c>
      <c r="L12" s="41">
        <v>0</v>
      </c>
      <c r="M12" s="30"/>
      <c r="N12" s="30"/>
      <c r="O12" s="30"/>
      <c r="P12" s="30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</row>
    <row r="13" spans="1:85" ht="50.25" customHeight="1">
      <c r="A13" s="12"/>
      <c r="B13" s="13"/>
      <c r="C13" s="13" t="s">
        <v>21</v>
      </c>
      <c r="D13" s="42" t="s">
        <v>22</v>
      </c>
      <c r="E13" s="43">
        <v>10000</v>
      </c>
      <c r="F13" s="43">
        <v>10000</v>
      </c>
      <c r="G13" s="43">
        <v>0</v>
      </c>
      <c r="H13" s="43">
        <v>0</v>
      </c>
      <c r="I13" s="43">
        <v>10000</v>
      </c>
      <c r="J13" s="43">
        <v>0</v>
      </c>
      <c r="K13" s="43">
        <v>0</v>
      </c>
      <c r="L13" s="44">
        <v>0</v>
      </c>
      <c r="M13" s="8"/>
      <c r="N13" s="8"/>
      <c r="O13" s="8"/>
      <c r="P13" s="8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</row>
    <row r="14" spans="1:85" ht="30.75" customHeight="1">
      <c r="A14" s="55" t="s">
        <v>28</v>
      </c>
      <c r="B14" s="56"/>
      <c r="C14" s="56"/>
      <c r="D14" s="57" t="s">
        <v>29</v>
      </c>
      <c r="E14" s="58">
        <v>23000</v>
      </c>
      <c r="F14" s="58">
        <v>23000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9">
        <v>0</v>
      </c>
      <c r="M14" s="22"/>
      <c r="N14" s="22"/>
      <c r="O14" s="22"/>
      <c r="P14" s="22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</row>
    <row r="15" spans="1:85" ht="30.75" customHeight="1">
      <c r="A15" s="25"/>
      <c r="B15" s="26" t="s">
        <v>30</v>
      </c>
      <c r="C15" s="26"/>
      <c r="D15" s="27" t="s">
        <v>31</v>
      </c>
      <c r="E15" s="28">
        <v>23000</v>
      </c>
      <c r="F15" s="28">
        <v>23000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9">
        <v>0</v>
      </c>
      <c r="M15" s="30"/>
      <c r="N15" s="30"/>
      <c r="O15" s="30"/>
      <c r="P15" s="30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</row>
    <row r="16" spans="1:85" ht="30.75" customHeight="1">
      <c r="A16" s="45"/>
      <c r="B16" s="46"/>
      <c r="C16" s="46" t="s">
        <v>32</v>
      </c>
      <c r="D16" s="47" t="s">
        <v>33</v>
      </c>
      <c r="E16" s="48">
        <v>22000</v>
      </c>
      <c r="F16" s="48">
        <v>22000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9">
        <v>0</v>
      </c>
      <c r="M16" s="8"/>
      <c r="N16" s="8"/>
      <c r="O16" s="8"/>
      <c r="P16" s="8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</row>
    <row r="17" spans="1:85" ht="30.75" customHeight="1" thickBot="1">
      <c r="A17" s="50"/>
      <c r="B17" s="51"/>
      <c r="C17" s="51" t="s">
        <v>34</v>
      </c>
      <c r="D17" s="52" t="s">
        <v>35</v>
      </c>
      <c r="E17" s="53">
        <v>1000</v>
      </c>
      <c r="F17" s="53">
        <v>1000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4">
        <v>0</v>
      </c>
      <c r="M17" s="8"/>
      <c r="N17" s="8"/>
      <c r="O17" s="8"/>
      <c r="P17" s="8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</row>
    <row r="18" spans="1:85" ht="30.75" customHeight="1">
      <c r="A18" s="55" t="s">
        <v>36</v>
      </c>
      <c r="B18" s="56"/>
      <c r="C18" s="56"/>
      <c r="D18" s="57" t="s">
        <v>47</v>
      </c>
      <c r="E18" s="58">
        <v>23266</v>
      </c>
      <c r="F18" s="58">
        <v>23266</v>
      </c>
      <c r="G18" s="58">
        <v>6800</v>
      </c>
      <c r="H18" s="58">
        <v>966</v>
      </c>
      <c r="I18" s="58">
        <v>0</v>
      </c>
      <c r="J18" s="58">
        <v>0</v>
      </c>
      <c r="K18" s="58">
        <v>0</v>
      </c>
      <c r="L18" s="59">
        <v>0</v>
      </c>
      <c r="M18" s="22"/>
      <c r="N18" s="22"/>
      <c r="O18" s="22"/>
      <c r="P18" s="22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</row>
    <row r="19" spans="1:85" ht="30.75" customHeight="1">
      <c r="A19" s="25"/>
      <c r="B19" s="26" t="s">
        <v>37</v>
      </c>
      <c r="C19" s="26"/>
      <c r="D19" s="27" t="s">
        <v>23</v>
      </c>
      <c r="E19" s="28">
        <f>E20+E21+E22+E23+E24+E25</f>
        <v>23266</v>
      </c>
      <c r="F19" s="28">
        <f>F20+F21+F22+F23+F24+F25</f>
        <v>23266</v>
      </c>
      <c r="G19" s="28">
        <f>G20+G21+G22+G23+G24+G25</f>
        <v>6800</v>
      </c>
      <c r="H19" s="28">
        <f>H20+H21+H22+H23+H24+H25</f>
        <v>966</v>
      </c>
      <c r="I19" s="28">
        <v>0</v>
      </c>
      <c r="J19" s="28">
        <v>0</v>
      </c>
      <c r="K19" s="28">
        <v>0</v>
      </c>
      <c r="L19" s="29">
        <v>0</v>
      </c>
      <c r="M19" s="30"/>
      <c r="N19" s="30"/>
      <c r="O19" s="30"/>
      <c r="P19" s="30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</row>
    <row r="20" spans="1:85" ht="30.75" customHeight="1">
      <c r="A20" s="45"/>
      <c r="B20" s="46"/>
      <c r="C20" s="160">
        <v>4110</v>
      </c>
      <c r="D20" s="47" t="s">
        <v>243</v>
      </c>
      <c r="E20" s="48">
        <v>831</v>
      </c>
      <c r="F20" s="48">
        <v>831</v>
      </c>
      <c r="G20" s="48">
        <v>0</v>
      </c>
      <c r="H20" s="48">
        <v>831</v>
      </c>
      <c r="I20" s="48">
        <v>0</v>
      </c>
      <c r="J20" s="48">
        <v>0</v>
      </c>
      <c r="K20" s="48">
        <v>0</v>
      </c>
      <c r="L20" s="49">
        <v>0</v>
      </c>
      <c r="M20" s="8"/>
      <c r="N20" s="8"/>
      <c r="O20" s="8"/>
      <c r="P20" s="8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</row>
    <row r="21" spans="1:85" ht="30.75" customHeight="1">
      <c r="A21" s="45"/>
      <c r="B21" s="46"/>
      <c r="C21" s="160" t="s">
        <v>63</v>
      </c>
      <c r="D21" s="47" t="s">
        <v>244</v>
      </c>
      <c r="E21" s="48">
        <v>135</v>
      </c>
      <c r="F21" s="48">
        <v>135</v>
      </c>
      <c r="G21" s="48">
        <v>0</v>
      </c>
      <c r="H21" s="48">
        <v>135</v>
      </c>
      <c r="I21" s="48">
        <v>0</v>
      </c>
      <c r="J21" s="48">
        <v>0</v>
      </c>
      <c r="K21" s="48">
        <v>0</v>
      </c>
      <c r="L21" s="49">
        <v>0</v>
      </c>
      <c r="M21" s="8"/>
      <c r="N21" s="8"/>
      <c r="O21" s="8"/>
      <c r="P21" s="8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</row>
    <row r="22" spans="1:85" ht="30.75" customHeight="1">
      <c r="A22" s="45"/>
      <c r="B22" s="46"/>
      <c r="C22" s="160" t="s">
        <v>42</v>
      </c>
      <c r="D22" s="47" t="s">
        <v>43</v>
      </c>
      <c r="E22" s="48">
        <v>6800</v>
      </c>
      <c r="F22" s="48">
        <v>6800</v>
      </c>
      <c r="G22" s="48">
        <v>6800</v>
      </c>
      <c r="H22" s="48">
        <v>0</v>
      </c>
      <c r="I22" s="48">
        <v>0</v>
      </c>
      <c r="J22" s="48">
        <v>0</v>
      </c>
      <c r="K22" s="48">
        <v>0</v>
      </c>
      <c r="L22" s="49">
        <v>0</v>
      </c>
      <c r="M22" s="8"/>
      <c r="N22" s="8"/>
      <c r="O22" s="8"/>
      <c r="P22" s="8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</row>
    <row r="23" spans="1:85" ht="30.75" customHeight="1">
      <c r="A23" s="32"/>
      <c r="B23" s="33"/>
      <c r="C23" s="33" t="s">
        <v>16</v>
      </c>
      <c r="D23" s="34" t="s">
        <v>17</v>
      </c>
      <c r="E23" s="35">
        <v>5000</v>
      </c>
      <c r="F23" s="35">
        <v>5000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6">
        <v>0</v>
      </c>
      <c r="M23" s="8"/>
      <c r="N23" s="8"/>
      <c r="O23" s="8"/>
      <c r="P23" s="8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</row>
    <row r="24" spans="1:85" ht="30.75" customHeight="1">
      <c r="A24" s="32"/>
      <c r="B24" s="33"/>
      <c r="C24" s="33" t="s">
        <v>32</v>
      </c>
      <c r="D24" s="34" t="s">
        <v>33</v>
      </c>
      <c r="E24" s="35">
        <v>500</v>
      </c>
      <c r="F24" s="35">
        <v>500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6">
        <v>0</v>
      </c>
      <c r="M24" s="8"/>
      <c r="N24" s="8"/>
      <c r="O24" s="8"/>
      <c r="P24" s="8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</row>
    <row r="25" spans="1:85" ht="30.75" customHeight="1" thickBot="1">
      <c r="A25" s="86"/>
      <c r="B25" s="87"/>
      <c r="C25" s="87" t="s">
        <v>24</v>
      </c>
      <c r="D25" s="88" t="s">
        <v>25</v>
      </c>
      <c r="E25" s="89">
        <v>10000</v>
      </c>
      <c r="F25" s="89">
        <v>10000</v>
      </c>
      <c r="G25" s="89">
        <v>0</v>
      </c>
      <c r="H25" s="89">
        <v>0</v>
      </c>
      <c r="I25" s="89">
        <v>0</v>
      </c>
      <c r="J25" s="89">
        <v>0</v>
      </c>
      <c r="K25" s="89">
        <v>0</v>
      </c>
      <c r="L25" s="90">
        <v>0</v>
      </c>
      <c r="M25" s="8"/>
      <c r="N25" s="8"/>
      <c r="O25" s="8"/>
      <c r="P25" s="8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</row>
    <row r="26" spans="1:85" ht="6.75" customHeight="1" hidden="1" thickBot="1">
      <c r="A26" s="175"/>
      <c r="B26" s="175"/>
      <c r="C26" s="176"/>
      <c r="D26" s="177"/>
      <c r="E26" s="178"/>
      <c r="F26" s="178"/>
      <c r="G26" s="178"/>
      <c r="H26" s="178"/>
      <c r="I26" s="178"/>
      <c r="J26" s="178"/>
      <c r="K26" s="178"/>
      <c r="L26" s="178"/>
      <c r="M26" s="8"/>
      <c r="N26" s="8"/>
      <c r="O26" s="8"/>
      <c r="P26" s="8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</row>
    <row r="27" spans="1:85" ht="18.75" customHeight="1" thickBot="1" thickTop="1">
      <c r="A27" s="175"/>
      <c r="B27" s="175"/>
      <c r="C27" s="176"/>
      <c r="D27" s="177"/>
      <c r="E27" s="178"/>
      <c r="F27" s="178"/>
      <c r="G27" s="178"/>
      <c r="H27" s="178"/>
      <c r="I27" s="178"/>
      <c r="J27" s="178"/>
      <c r="K27" s="178"/>
      <c r="L27" s="178"/>
      <c r="M27" s="8"/>
      <c r="N27" s="8"/>
      <c r="O27" s="8"/>
      <c r="P27" s="8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</row>
    <row r="28" spans="1:85" ht="18.75" customHeight="1" thickBot="1" thickTop="1">
      <c r="A28" s="190">
        <v>1</v>
      </c>
      <c r="B28" s="189">
        <v>2</v>
      </c>
      <c r="C28" s="189">
        <v>3</v>
      </c>
      <c r="D28" s="189">
        <v>4</v>
      </c>
      <c r="E28" s="189">
        <v>5</v>
      </c>
      <c r="F28" s="189">
        <v>6</v>
      </c>
      <c r="G28" s="189">
        <v>7</v>
      </c>
      <c r="H28" s="189">
        <v>8</v>
      </c>
      <c r="I28" s="189">
        <v>9</v>
      </c>
      <c r="J28" s="189">
        <v>10</v>
      </c>
      <c r="K28" s="189">
        <v>11</v>
      </c>
      <c r="L28" s="191">
        <v>12</v>
      </c>
      <c r="M28" s="8"/>
      <c r="N28" s="8"/>
      <c r="O28" s="8"/>
      <c r="P28" s="8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</row>
    <row r="29" spans="1:85" ht="30.75" customHeight="1">
      <c r="A29" s="60" t="s">
        <v>46</v>
      </c>
      <c r="B29" s="61"/>
      <c r="C29" s="61"/>
      <c r="D29" s="62" t="s">
        <v>48</v>
      </c>
      <c r="E29" s="63">
        <f>E30+E34</f>
        <v>2596978</v>
      </c>
      <c r="F29" s="63">
        <f>F30+F34</f>
        <v>956778</v>
      </c>
      <c r="G29" s="63">
        <f>G30+G34</f>
        <v>5000</v>
      </c>
      <c r="H29" s="63">
        <v>0</v>
      </c>
      <c r="I29" s="63">
        <v>0</v>
      </c>
      <c r="J29" s="63">
        <v>0</v>
      </c>
      <c r="K29" s="63">
        <v>0</v>
      </c>
      <c r="L29" s="64">
        <f>L30+L34</f>
        <v>1640200</v>
      </c>
      <c r="M29" s="22"/>
      <c r="N29" s="22"/>
      <c r="O29" s="22"/>
      <c r="P29" s="22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</row>
    <row r="30" spans="1:85" ht="27.75" customHeight="1">
      <c r="A30" s="25"/>
      <c r="B30" s="26" t="s">
        <v>49</v>
      </c>
      <c r="C30" s="26"/>
      <c r="D30" s="27" t="s">
        <v>50</v>
      </c>
      <c r="E30" s="28">
        <f>E31+E32+E33</f>
        <v>906778</v>
      </c>
      <c r="F30" s="28">
        <f>F31+F32+F33</f>
        <v>71778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9">
        <f>L31+L32+L33</f>
        <v>835000</v>
      </c>
      <c r="M30" s="30"/>
      <c r="N30" s="30"/>
      <c r="O30" s="30"/>
      <c r="P30" s="30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</row>
    <row r="31" spans="1:85" ht="27.75" customHeight="1">
      <c r="A31" s="45"/>
      <c r="B31" s="46"/>
      <c r="C31" s="46" t="s">
        <v>34</v>
      </c>
      <c r="D31" s="47" t="s">
        <v>35</v>
      </c>
      <c r="E31" s="48">
        <v>25000</v>
      </c>
      <c r="F31" s="48">
        <v>25000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9">
        <v>0</v>
      </c>
      <c r="M31" s="8"/>
      <c r="N31" s="8"/>
      <c r="O31" s="8"/>
      <c r="P31" s="8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</row>
    <row r="32" spans="1:85" ht="27.75" customHeight="1">
      <c r="A32" s="65"/>
      <c r="B32" s="66"/>
      <c r="C32" s="66" t="s">
        <v>24</v>
      </c>
      <c r="D32" s="67" t="s">
        <v>25</v>
      </c>
      <c r="E32" s="68">
        <v>46778</v>
      </c>
      <c r="F32" s="68">
        <v>46778</v>
      </c>
      <c r="G32" s="68">
        <v>0</v>
      </c>
      <c r="H32" s="68">
        <v>0</v>
      </c>
      <c r="I32" s="68">
        <v>0</v>
      </c>
      <c r="J32" s="68">
        <v>0</v>
      </c>
      <c r="K32" s="68">
        <v>0</v>
      </c>
      <c r="L32" s="69">
        <v>0</v>
      </c>
      <c r="M32" s="8"/>
      <c r="N32" s="8"/>
      <c r="O32" s="8"/>
      <c r="P32" s="8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</row>
    <row r="33" spans="1:85" ht="57.75" customHeight="1">
      <c r="A33" s="70"/>
      <c r="B33" s="71"/>
      <c r="C33" s="72">
        <v>6620</v>
      </c>
      <c r="D33" s="73" t="s">
        <v>261</v>
      </c>
      <c r="E33" s="74">
        <v>835000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  <c r="K33" s="74">
        <v>0</v>
      </c>
      <c r="L33" s="75">
        <v>835000</v>
      </c>
      <c r="M33" s="8"/>
      <c r="N33" s="8"/>
      <c r="O33" s="8"/>
      <c r="P33" s="8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</row>
    <row r="34" spans="1:85" ht="27.75" customHeight="1">
      <c r="A34" s="37"/>
      <c r="B34" s="38" t="s">
        <v>51</v>
      </c>
      <c r="C34" s="38"/>
      <c r="D34" s="39" t="s">
        <v>52</v>
      </c>
      <c r="E34" s="40">
        <f>E35+E36+E37+E38+E39+E40+E41+E42</f>
        <v>1690200</v>
      </c>
      <c r="F34" s="40">
        <f>F35+F36+F37+F38+F39+F40+F41+F42</f>
        <v>885000</v>
      </c>
      <c r="G34" s="40">
        <f>G35+G36+G37+G38+G39+G40+G41+G42</f>
        <v>5000</v>
      </c>
      <c r="H34" s="40">
        <f>H35+H36+H37+H38+H39+H40+H41+H42</f>
        <v>0</v>
      </c>
      <c r="I34" s="40">
        <v>0</v>
      </c>
      <c r="J34" s="40">
        <v>0</v>
      </c>
      <c r="K34" s="40">
        <v>0</v>
      </c>
      <c r="L34" s="41">
        <f>L35+L36+L37+L38+L39+L40+L41+L42</f>
        <v>805200</v>
      </c>
      <c r="M34" s="30"/>
      <c r="N34" s="30"/>
      <c r="O34" s="30"/>
      <c r="P34" s="30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</row>
    <row r="35" spans="1:85" ht="27.75" customHeight="1">
      <c r="A35" s="76"/>
      <c r="B35" s="77"/>
      <c r="C35" s="161">
        <v>4170</v>
      </c>
      <c r="D35" s="73" t="s">
        <v>43</v>
      </c>
      <c r="E35" s="74">
        <v>5000</v>
      </c>
      <c r="F35" s="74">
        <v>5000</v>
      </c>
      <c r="G35" s="74">
        <v>5000</v>
      </c>
      <c r="H35" s="74">
        <v>0</v>
      </c>
      <c r="I35" s="74">
        <v>0</v>
      </c>
      <c r="J35" s="74">
        <v>0</v>
      </c>
      <c r="K35" s="74">
        <v>0</v>
      </c>
      <c r="L35" s="75">
        <v>0</v>
      </c>
      <c r="M35" s="30"/>
      <c r="N35" s="30"/>
      <c r="O35" s="30"/>
      <c r="P35" s="30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</row>
    <row r="36" spans="1:85" ht="26.25" customHeight="1">
      <c r="A36" s="32"/>
      <c r="B36" s="33"/>
      <c r="C36" s="33" t="s">
        <v>16</v>
      </c>
      <c r="D36" s="34" t="s">
        <v>17</v>
      </c>
      <c r="E36" s="35">
        <v>20000</v>
      </c>
      <c r="F36" s="35">
        <v>20000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6">
        <v>0</v>
      </c>
      <c r="M36" s="8"/>
      <c r="N36" s="8"/>
      <c r="O36" s="8"/>
      <c r="P36" s="8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</row>
    <row r="37" spans="1:85" ht="28.5" customHeight="1">
      <c r="A37" s="32"/>
      <c r="B37" s="33"/>
      <c r="C37" s="33" t="s">
        <v>34</v>
      </c>
      <c r="D37" s="34" t="s">
        <v>35</v>
      </c>
      <c r="E37" s="35">
        <v>400000</v>
      </c>
      <c r="F37" s="35">
        <v>400000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6">
        <v>0</v>
      </c>
      <c r="M37" s="8"/>
      <c r="N37" s="8"/>
      <c r="O37" s="8"/>
      <c r="P37" s="8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</row>
    <row r="38" spans="1:85" ht="26.25" customHeight="1">
      <c r="A38" s="45"/>
      <c r="B38" s="46"/>
      <c r="C38" s="46" t="s">
        <v>24</v>
      </c>
      <c r="D38" s="47" t="s">
        <v>25</v>
      </c>
      <c r="E38" s="48">
        <v>450000</v>
      </c>
      <c r="F38" s="48">
        <v>450000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9">
        <v>0</v>
      </c>
      <c r="M38" s="8"/>
      <c r="N38" s="8"/>
      <c r="O38" s="8"/>
      <c r="P38" s="8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</row>
    <row r="39" spans="1:85" ht="27.75" customHeight="1">
      <c r="A39" s="32"/>
      <c r="B39" s="33"/>
      <c r="C39" s="33" t="s">
        <v>26</v>
      </c>
      <c r="D39" s="34" t="s">
        <v>53</v>
      </c>
      <c r="E39" s="35">
        <v>10000</v>
      </c>
      <c r="F39" s="35">
        <v>10000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6">
        <v>0</v>
      </c>
      <c r="M39" s="8"/>
      <c r="N39" s="8"/>
      <c r="O39" s="8"/>
      <c r="P39" s="8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</row>
    <row r="40" spans="1:85" ht="29.25" customHeight="1">
      <c r="A40" s="32"/>
      <c r="B40" s="33"/>
      <c r="C40" s="33" t="s">
        <v>18</v>
      </c>
      <c r="D40" s="34" t="s">
        <v>56</v>
      </c>
      <c r="E40" s="35">
        <v>625000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6">
        <v>625000</v>
      </c>
      <c r="M40" s="8"/>
      <c r="N40" s="8"/>
      <c r="O40" s="8"/>
      <c r="P40" s="8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</row>
    <row r="41" spans="1:85" ht="43.5" customHeight="1">
      <c r="A41" s="70"/>
      <c r="B41" s="71"/>
      <c r="C41" s="161">
        <v>6058</v>
      </c>
      <c r="D41" s="73" t="s">
        <v>296</v>
      </c>
      <c r="E41" s="74">
        <v>152950</v>
      </c>
      <c r="F41" s="74">
        <v>0</v>
      </c>
      <c r="G41" s="74">
        <v>0</v>
      </c>
      <c r="H41" s="74">
        <v>0</v>
      </c>
      <c r="I41" s="74">
        <v>0</v>
      </c>
      <c r="J41" s="74">
        <v>0</v>
      </c>
      <c r="K41" s="74">
        <v>0</v>
      </c>
      <c r="L41" s="75">
        <v>152950</v>
      </c>
      <c r="M41" s="8"/>
      <c r="N41" s="8"/>
      <c r="O41" s="8"/>
      <c r="P41" s="8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</row>
    <row r="42" spans="1:85" ht="47.25" customHeight="1" thickBot="1">
      <c r="A42" s="70"/>
      <c r="B42" s="51"/>
      <c r="C42" s="186">
        <v>6059</v>
      </c>
      <c r="D42" s="52" t="s">
        <v>298</v>
      </c>
      <c r="E42" s="53">
        <v>27250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4">
        <v>27250</v>
      </c>
      <c r="M42" s="8"/>
      <c r="N42" s="8"/>
      <c r="O42" s="8"/>
      <c r="P42" s="8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</row>
    <row r="43" spans="1:85" ht="27.75" customHeight="1">
      <c r="A43" s="60" t="s">
        <v>57</v>
      </c>
      <c r="B43" s="61"/>
      <c r="C43" s="61"/>
      <c r="D43" s="62" t="s">
        <v>58</v>
      </c>
      <c r="E43" s="63">
        <f>E44+E49</f>
        <v>1429000</v>
      </c>
      <c r="F43" s="63">
        <f>F44+F49</f>
        <v>163000</v>
      </c>
      <c r="G43" s="63">
        <f>G44+G49</f>
        <v>8000</v>
      </c>
      <c r="H43" s="63">
        <v>0</v>
      </c>
      <c r="I43" s="63">
        <v>0</v>
      </c>
      <c r="J43" s="63">
        <v>0</v>
      </c>
      <c r="K43" s="63">
        <v>0</v>
      </c>
      <c r="L43" s="64">
        <f>L44+L49</f>
        <v>1266000</v>
      </c>
      <c r="M43" s="22"/>
      <c r="N43" s="22"/>
      <c r="O43" s="22"/>
      <c r="P43" s="22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</row>
    <row r="44" spans="1:85" ht="30" customHeight="1">
      <c r="A44" s="25"/>
      <c r="B44" s="26" t="s">
        <v>59</v>
      </c>
      <c r="C44" s="26"/>
      <c r="D44" s="27" t="s">
        <v>60</v>
      </c>
      <c r="E44" s="28">
        <f>E45+E46+E47+E48</f>
        <v>156000</v>
      </c>
      <c r="F44" s="28">
        <f>F45+F46+F47+F48</f>
        <v>56000</v>
      </c>
      <c r="G44" s="28">
        <f>G45+G46+G47+G48</f>
        <v>5000</v>
      </c>
      <c r="H44" s="28">
        <v>0</v>
      </c>
      <c r="I44" s="28">
        <v>0</v>
      </c>
      <c r="J44" s="28">
        <v>0</v>
      </c>
      <c r="K44" s="28">
        <v>0</v>
      </c>
      <c r="L44" s="29">
        <f>L45+L46+L47+L48</f>
        <v>100000</v>
      </c>
      <c r="M44" s="30"/>
      <c r="N44" s="30"/>
      <c r="O44" s="30"/>
      <c r="P44" s="30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</row>
    <row r="45" spans="1:85" ht="27.75" customHeight="1">
      <c r="A45" s="76"/>
      <c r="B45" s="77"/>
      <c r="C45" s="72">
        <v>4170</v>
      </c>
      <c r="D45" s="73" t="s">
        <v>43</v>
      </c>
      <c r="E45" s="74">
        <v>5000</v>
      </c>
      <c r="F45" s="74">
        <v>5000</v>
      </c>
      <c r="G45" s="74">
        <v>5000</v>
      </c>
      <c r="H45" s="74">
        <v>0</v>
      </c>
      <c r="I45" s="74">
        <v>0</v>
      </c>
      <c r="J45" s="74">
        <v>0</v>
      </c>
      <c r="K45" s="74">
        <v>0</v>
      </c>
      <c r="L45" s="75">
        <v>0</v>
      </c>
      <c r="M45" s="30"/>
      <c r="N45" s="30"/>
      <c r="O45" s="30"/>
      <c r="P45" s="30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</row>
    <row r="46" spans="1:85" ht="28.5" customHeight="1">
      <c r="A46" s="78"/>
      <c r="B46" s="79"/>
      <c r="C46" s="80">
        <v>4300</v>
      </c>
      <c r="D46" s="34" t="s">
        <v>256</v>
      </c>
      <c r="E46" s="35">
        <v>50000</v>
      </c>
      <c r="F46" s="35">
        <v>50000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6">
        <v>0</v>
      </c>
      <c r="M46" s="30"/>
      <c r="N46" s="30"/>
      <c r="O46" s="30"/>
      <c r="P46" s="30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</row>
    <row r="47" spans="1:85" ht="27.75" customHeight="1">
      <c r="A47" s="78"/>
      <c r="B47" s="79"/>
      <c r="C47" s="80">
        <v>4430</v>
      </c>
      <c r="D47" s="34" t="s">
        <v>257</v>
      </c>
      <c r="E47" s="35">
        <v>1000</v>
      </c>
      <c r="F47" s="35">
        <v>1000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6">
        <v>0</v>
      </c>
      <c r="M47" s="30"/>
      <c r="N47" s="30"/>
      <c r="O47" s="30"/>
      <c r="P47" s="30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</row>
    <row r="48" spans="1:85" ht="30.75" customHeight="1">
      <c r="A48" s="45"/>
      <c r="B48" s="46"/>
      <c r="C48" s="46" t="s">
        <v>44</v>
      </c>
      <c r="D48" s="47" t="s">
        <v>45</v>
      </c>
      <c r="E48" s="48">
        <v>100000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9">
        <v>100000</v>
      </c>
      <c r="M48" s="8"/>
      <c r="N48" s="8"/>
      <c r="O48" s="8"/>
      <c r="P48" s="8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</row>
    <row r="49" spans="1:85" ht="27" customHeight="1">
      <c r="A49" s="81"/>
      <c r="B49" s="82" t="s">
        <v>61</v>
      </c>
      <c r="C49" s="82"/>
      <c r="D49" s="83" t="s">
        <v>23</v>
      </c>
      <c r="E49" s="84">
        <f>E50+E51+E52+E56+E57+E58+E59+E60+E61</f>
        <v>1273000</v>
      </c>
      <c r="F49" s="84">
        <f>F50+F51+F52+F56+F57+F58+F59+F60+F61</f>
        <v>107000</v>
      </c>
      <c r="G49" s="84">
        <f>G50+G51+G52+G56+G57+G58+G59</f>
        <v>3000</v>
      </c>
      <c r="H49" s="84">
        <v>0</v>
      </c>
      <c r="I49" s="84">
        <v>0</v>
      </c>
      <c r="J49" s="84">
        <v>0</v>
      </c>
      <c r="K49" s="84">
        <v>0</v>
      </c>
      <c r="L49" s="85">
        <f>L50+L51+L52+L56+L57+L58+L59+L60+L61</f>
        <v>1166000</v>
      </c>
      <c r="M49" s="30"/>
      <c r="N49" s="30"/>
      <c r="O49" s="30"/>
      <c r="P49" s="30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</row>
    <row r="50" spans="1:85" ht="27" customHeight="1">
      <c r="A50" s="162"/>
      <c r="B50" s="163"/>
      <c r="C50" s="164">
        <v>4170</v>
      </c>
      <c r="D50" s="104" t="s">
        <v>43</v>
      </c>
      <c r="E50" s="105">
        <v>3000</v>
      </c>
      <c r="F50" s="105">
        <v>3000</v>
      </c>
      <c r="G50" s="105">
        <v>3000</v>
      </c>
      <c r="H50" s="105">
        <v>0</v>
      </c>
      <c r="I50" s="105">
        <v>0</v>
      </c>
      <c r="J50" s="105">
        <v>0</v>
      </c>
      <c r="K50" s="105">
        <v>0</v>
      </c>
      <c r="L50" s="106">
        <v>0</v>
      </c>
      <c r="M50" s="30"/>
      <c r="N50" s="30"/>
      <c r="O50" s="30"/>
      <c r="P50" s="30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</row>
    <row r="51" spans="1:85" ht="28.5" customHeight="1">
      <c r="A51" s="32"/>
      <c r="B51" s="33"/>
      <c r="C51" s="33" t="s">
        <v>16</v>
      </c>
      <c r="D51" s="34" t="s">
        <v>65</v>
      </c>
      <c r="E51" s="35">
        <v>30000</v>
      </c>
      <c r="F51" s="35">
        <v>30000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6">
        <v>0</v>
      </c>
      <c r="M51" s="8"/>
      <c r="N51" s="8"/>
      <c r="O51" s="8"/>
      <c r="P51" s="8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</row>
    <row r="52" spans="1:85" ht="27" customHeight="1" thickBot="1">
      <c r="A52" s="86"/>
      <c r="B52" s="87"/>
      <c r="C52" s="87" t="s">
        <v>32</v>
      </c>
      <c r="D52" s="88" t="s">
        <v>33</v>
      </c>
      <c r="E52" s="89">
        <v>25000</v>
      </c>
      <c r="F52" s="89">
        <v>25000</v>
      </c>
      <c r="G52" s="89">
        <v>0</v>
      </c>
      <c r="H52" s="89">
        <v>0</v>
      </c>
      <c r="I52" s="89">
        <v>0</v>
      </c>
      <c r="J52" s="89">
        <v>0</v>
      </c>
      <c r="K52" s="89">
        <v>0</v>
      </c>
      <c r="L52" s="90">
        <v>0</v>
      </c>
      <c r="M52" s="8"/>
      <c r="N52" s="8"/>
      <c r="O52" s="8"/>
      <c r="P52" s="8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</row>
    <row r="53" spans="1:85" ht="30.75" customHeight="1" thickTop="1">
      <c r="A53" s="192"/>
      <c r="B53" s="192"/>
      <c r="C53" s="192"/>
      <c r="D53" s="193"/>
      <c r="E53" s="194"/>
      <c r="F53" s="194"/>
      <c r="G53" s="194"/>
      <c r="H53" s="194"/>
      <c r="I53" s="194"/>
      <c r="J53" s="194"/>
      <c r="K53" s="194"/>
      <c r="L53" s="194"/>
      <c r="M53" s="8"/>
      <c r="N53" s="8"/>
      <c r="O53" s="8"/>
      <c r="P53" s="8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</row>
    <row r="54" spans="1:85" ht="12.75" customHeight="1" thickBot="1">
      <c r="A54" s="195"/>
      <c r="B54" s="195"/>
      <c r="C54" s="195"/>
      <c r="D54" s="196"/>
      <c r="E54" s="197"/>
      <c r="F54" s="197"/>
      <c r="G54" s="197"/>
      <c r="H54" s="197"/>
      <c r="I54" s="197"/>
      <c r="J54" s="197"/>
      <c r="K54" s="197"/>
      <c r="L54" s="197"/>
      <c r="M54" s="8"/>
      <c r="N54" s="8"/>
      <c r="O54" s="8"/>
      <c r="P54" s="8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</row>
    <row r="55" spans="1:85" ht="18" customHeight="1" thickBot="1" thickTop="1">
      <c r="A55" s="190">
        <v>1</v>
      </c>
      <c r="B55" s="189">
        <v>2</v>
      </c>
      <c r="C55" s="189">
        <v>3</v>
      </c>
      <c r="D55" s="189">
        <v>4</v>
      </c>
      <c r="E55" s="189">
        <v>5</v>
      </c>
      <c r="F55" s="189">
        <v>6</v>
      </c>
      <c r="G55" s="189">
        <v>7</v>
      </c>
      <c r="H55" s="189">
        <v>8</v>
      </c>
      <c r="I55" s="189">
        <v>9</v>
      </c>
      <c r="J55" s="189">
        <v>10</v>
      </c>
      <c r="K55" s="189">
        <v>11</v>
      </c>
      <c r="L55" s="191">
        <v>12</v>
      </c>
      <c r="M55" s="8"/>
      <c r="N55" s="8"/>
      <c r="O55" s="8"/>
      <c r="P55" s="8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</row>
    <row r="56" spans="1:85" ht="36" customHeight="1">
      <c r="A56" s="45"/>
      <c r="B56" s="46"/>
      <c r="C56" s="46" t="s">
        <v>34</v>
      </c>
      <c r="D56" s="47" t="s">
        <v>35</v>
      </c>
      <c r="E56" s="48">
        <v>20000</v>
      </c>
      <c r="F56" s="48">
        <v>20000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9">
        <v>0</v>
      </c>
      <c r="M56" s="8"/>
      <c r="N56" s="8"/>
      <c r="O56" s="8"/>
      <c r="P56" s="8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</row>
    <row r="57" spans="1:85" ht="30.75" customHeight="1">
      <c r="A57" s="32"/>
      <c r="B57" s="33"/>
      <c r="C57" s="33" t="s">
        <v>24</v>
      </c>
      <c r="D57" s="34" t="s">
        <v>25</v>
      </c>
      <c r="E57" s="35">
        <v>25000</v>
      </c>
      <c r="F57" s="35">
        <v>25000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6">
        <v>0</v>
      </c>
      <c r="M57" s="8"/>
      <c r="N57" s="8"/>
      <c r="O57" s="8"/>
      <c r="P57" s="8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</row>
    <row r="58" spans="1:85" ht="30.75" customHeight="1">
      <c r="A58" s="32"/>
      <c r="B58" s="33"/>
      <c r="C58" s="33" t="s">
        <v>26</v>
      </c>
      <c r="D58" s="34" t="s">
        <v>53</v>
      </c>
      <c r="E58" s="35">
        <v>4000</v>
      </c>
      <c r="F58" s="35">
        <v>4000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6">
        <v>0</v>
      </c>
      <c r="M58" s="8"/>
      <c r="N58" s="8"/>
      <c r="O58" s="8"/>
      <c r="P58" s="8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</row>
    <row r="59" spans="1:85" ht="30" customHeight="1">
      <c r="A59" s="146"/>
      <c r="B59" s="103"/>
      <c r="C59" s="103" t="s">
        <v>18</v>
      </c>
      <c r="D59" s="104" t="s">
        <v>56</v>
      </c>
      <c r="E59" s="105">
        <v>654000</v>
      </c>
      <c r="F59" s="105">
        <v>0</v>
      </c>
      <c r="G59" s="105">
        <v>0</v>
      </c>
      <c r="H59" s="105">
        <v>0</v>
      </c>
      <c r="I59" s="105">
        <v>0</v>
      </c>
      <c r="J59" s="105">
        <v>0</v>
      </c>
      <c r="K59" s="105">
        <v>0</v>
      </c>
      <c r="L59" s="106">
        <v>654000</v>
      </c>
      <c r="M59" s="8"/>
      <c r="N59" s="8"/>
      <c r="O59" s="8"/>
      <c r="P59" s="8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</row>
    <row r="60" spans="1:85" ht="42.75" customHeight="1">
      <c r="A60" s="70"/>
      <c r="B60" s="33"/>
      <c r="C60" s="159">
        <v>6058</v>
      </c>
      <c r="D60" s="34" t="s">
        <v>299</v>
      </c>
      <c r="E60" s="35">
        <v>348500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6">
        <v>348500</v>
      </c>
      <c r="M60" s="8"/>
      <c r="N60" s="8"/>
      <c r="O60" s="8"/>
      <c r="P60" s="8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</row>
    <row r="61" spans="1:85" ht="48" customHeight="1" thickBot="1">
      <c r="A61" s="70"/>
      <c r="B61" s="71"/>
      <c r="C61" s="161" t="s">
        <v>284</v>
      </c>
      <c r="D61" s="73" t="s">
        <v>300</v>
      </c>
      <c r="E61" s="74">
        <v>163500</v>
      </c>
      <c r="F61" s="74">
        <v>0</v>
      </c>
      <c r="G61" s="74">
        <v>0</v>
      </c>
      <c r="H61" s="74">
        <v>0</v>
      </c>
      <c r="I61" s="74">
        <v>0</v>
      </c>
      <c r="J61" s="74">
        <v>0</v>
      </c>
      <c r="K61" s="74">
        <v>0</v>
      </c>
      <c r="L61" s="75">
        <v>163500</v>
      </c>
      <c r="M61" s="8"/>
      <c r="N61" s="8"/>
      <c r="O61" s="8"/>
      <c r="P61" s="8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</row>
    <row r="62" spans="1:85" ht="33.75" customHeight="1">
      <c r="A62" s="60" t="s">
        <v>68</v>
      </c>
      <c r="B62" s="61"/>
      <c r="C62" s="61"/>
      <c r="D62" s="62" t="s">
        <v>69</v>
      </c>
      <c r="E62" s="63">
        <v>177600</v>
      </c>
      <c r="F62" s="63">
        <v>177600</v>
      </c>
      <c r="G62" s="63">
        <v>27000</v>
      </c>
      <c r="H62" s="63">
        <v>600</v>
      </c>
      <c r="I62" s="63">
        <v>0</v>
      </c>
      <c r="J62" s="63">
        <v>0</v>
      </c>
      <c r="K62" s="63">
        <v>0</v>
      </c>
      <c r="L62" s="64">
        <v>0</v>
      </c>
      <c r="M62" s="22"/>
      <c r="N62" s="22"/>
      <c r="O62" s="22"/>
      <c r="P62" s="22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</row>
    <row r="63" spans="1:85" ht="30.75" customHeight="1">
      <c r="A63" s="25"/>
      <c r="B63" s="26" t="s">
        <v>70</v>
      </c>
      <c r="C63" s="26"/>
      <c r="D63" s="27" t="s">
        <v>71</v>
      </c>
      <c r="E63" s="28">
        <f>E64+E65+E66+E67</f>
        <v>177600</v>
      </c>
      <c r="F63" s="28">
        <f>F64+F65+F66+F67</f>
        <v>177600</v>
      </c>
      <c r="G63" s="28">
        <f>G64+G65+G66+G67</f>
        <v>27000</v>
      </c>
      <c r="H63" s="28">
        <f>H64+H65+H66+H67</f>
        <v>600</v>
      </c>
      <c r="I63" s="28">
        <v>0</v>
      </c>
      <c r="J63" s="28">
        <v>0</v>
      </c>
      <c r="K63" s="28">
        <v>0</v>
      </c>
      <c r="L63" s="29">
        <v>0</v>
      </c>
      <c r="M63" s="30"/>
      <c r="N63" s="30"/>
      <c r="O63" s="30"/>
      <c r="P63" s="30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</row>
    <row r="64" spans="1:85" ht="32.25" customHeight="1">
      <c r="A64" s="76"/>
      <c r="B64" s="77"/>
      <c r="C64" s="161">
        <v>4110</v>
      </c>
      <c r="D64" s="73" t="s">
        <v>269</v>
      </c>
      <c r="E64" s="74">
        <v>500</v>
      </c>
      <c r="F64" s="74">
        <v>500</v>
      </c>
      <c r="G64" s="74">
        <v>0</v>
      </c>
      <c r="H64" s="74">
        <v>500</v>
      </c>
      <c r="I64" s="74">
        <v>0</v>
      </c>
      <c r="J64" s="74">
        <v>0</v>
      </c>
      <c r="K64" s="74">
        <v>0</v>
      </c>
      <c r="L64" s="75">
        <v>0</v>
      </c>
      <c r="M64" s="30"/>
      <c r="N64" s="30"/>
      <c r="O64" s="30"/>
      <c r="P64" s="30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</row>
    <row r="65" spans="1:85" ht="30.75" customHeight="1">
      <c r="A65" s="76"/>
      <c r="B65" s="79"/>
      <c r="C65" s="159" t="s">
        <v>63</v>
      </c>
      <c r="D65" s="34" t="s">
        <v>244</v>
      </c>
      <c r="E65" s="35">
        <v>100</v>
      </c>
      <c r="F65" s="35">
        <v>100</v>
      </c>
      <c r="G65" s="35">
        <v>0</v>
      </c>
      <c r="H65" s="35">
        <v>100</v>
      </c>
      <c r="I65" s="35">
        <v>0</v>
      </c>
      <c r="J65" s="35">
        <v>0</v>
      </c>
      <c r="K65" s="35">
        <v>0</v>
      </c>
      <c r="L65" s="36">
        <v>0</v>
      </c>
      <c r="M65" s="30"/>
      <c r="N65" s="30"/>
      <c r="O65" s="30"/>
      <c r="P65" s="30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</row>
    <row r="66" spans="1:85" ht="28.5" customHeight="1">
      <c r="A66" s="32"/>
      <c r="B66" s="33"/>
      <c r="C66" s="33" t="s">
        <v>42</v>
      </c>
      <c r="D66" s="34" t="s">
        <v>43</v>
      </c>
      <c r="E66" s="35">
        <v>27000</v>
      </c>
      <c r="F66" s="35">
        <v>27000</v>
      </c>
      <c r="G66" s="35">
        <v>27000</v>
      </c>
      <c r="H66" s="35">
        <v>0</v>
      </c>
      <c r="I66" s="35">
        <v>0</v>
      </c>
      <c r="J66" s="35">
        <v>0</v>
      </c>
      <c r="K66" s="35">
        <v>0</v>
      </c>
      <c r="L66" s="36">
        <v>0</v>
      </c>
      <c r="M66" s="8"/>
      <c r="N66" s="8"/>
      <c r="O66" s="8"/>
      <c r="P66" s="8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</row>
    <row r="67" spans="1:85" ht="28.5" customHeight="1" thickBot="1">
      <c r="A67" s="32"/>
      <c r="B67" s="103"/>
      <c r="C67" s="103" t="s">
        <v>24</v>
      </c>
      <c r="D67" s="104" t="s">
        <v>25</v>
      </c>
      <c r="E67" s="105">
        <v>150000</v>
      </c>
      <c r="F67" s="105">
        <v>150000</v>
      </c>
      <c r="G67" s="105">
        <v>0</v>
      </c>
      <c r="H67" s="105">
        <v>0</v>
      </c>
      <c r="I67" s="105">
        <v>0</v>
      </c>
      <c r="J67" s="105">
        <v>0</v>
      </c>
      <c r="K67" s="105">
        <v>0</v>
      </c>
      <c r="L67" s="106">
        <v>0</v>
      </c>
      <c r="M67" s="8"/>
      <c r="N67" s="8"/>
      <c r="O67" s="8"/>
      <c r="P67" s="8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</row>
    <row r="68" spans="1:85" ht="30.75" customHeight="1">
      <c r="A68" s="91" t="s">
        <v>74</v>
      </c>
      <c r="B68" s="92"/>
      <c r="C68" s="92"/>
      <c r="D68" s="93" t="s">
        <v>75</v>
      </c>
      <c r="E68" s="94">
        <f>E69+E88+E93+E121+E133</f>
        <v>3587400</v>
      </c>
      <c r="F68" s="94">
        <f>F69+F88+F93+F121+F133</f>
        <v>3557400</v>
      </c>
      <c r="G68" s="94">
        <f>G69+G88+G93+G121+G133</f>
        <v>2179900</v>
      </c>
      <c r="H68" s="94">
        <f>H69+H88+H93+H121+H133</f>
        <v>367300</v>
      </c>
      <c r="I68" s="94">
        <v>16000</v>
      </c>
      <c r="J68" s="94">
        <v>0</v>
      </c>
      <c r="K68" s="94">
        <v>0</v>
      </c>
      <c r="L68" s="95">
        <v>30000</v>
      </c>
      <c r="M68" s="22"/>
      <c r="N68" s="22"/>
      <c r="O68" s="22"/>
      <c r="P68" s="22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</row>
    <row r="69" spans="1:85" ht="30.75" customHeight="1">
      <c r="A69" s="96"/>
      <c r="B69" s="97" t="s">
        <v>76</v>
      </c>
      <c r="C69" s="97"/>
      <c r="D69" s="98" t="s">
        <v>77</v>
      </c>
      <c r="E69" s="99">
        <f>E70+E71+E72+E73+E74+E75+E76+E77+E81+E82+E83+E84+E85+E86+E87</f>
        <v>301700</v>
      </c>
      <c r="F69" s="99">
        <f>F70+F71+F72+F73+F74+F75+F76+F77+F81+F82+F83+F84+F85+F86+F87</f>
        <v>301700</v>
      </c>
      <c r="G69" s="99">
        <f>G70+G71+G72+G73+G74+G75+G76+G77+G81+G82+G83+G84+G85+G86+G87</f>
        <v>221800</v>
      </c>
      <c r="H69" s="99">
        <f>H70+H71+H72+H73+H74+H75+H76+H77+H81+H82+H83+H84+H85+H86+H87</f>
        <v>37200</v>
      </c>
      <c r="I69" s="99">
        <v>0</v>
      </c>
      <c r="J69" s="99">
        <v>0</v>
      </c>
      <c r="K69" s="99">
        <v>0</v>
      </c>
      <c r="L69" s="100">
        <v>0</v>
      </c>
      <c r="M69" s="30"/>
      <c r="N69" s="30"/>
      <c r="O69" s="30"/>
      <c r="P69" s="30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</row>
    <row r="70" spans="1:85" ht="30.75" customHeight="1">
      <c r="A70" s="76"/>
      <c r="B70" s="77"/>
      <c r="C70" s="161">
        <v>3020</v>
      </c>
      <c r="D70" s="73" t="s">
        <v>79</v>
      </c>
      <c r="E70" s="74">
        <v>1000</v>
      </c>
      <c r="F70" s="74">
        <v>1000</v>
      </c>
      <c r="G70" s="74">
        <v>0</v>
      </c>
      <c r="H70" s="74">
        <v>0</v>
      </c>
      <c r="I70" s="74">
        <v>0</v>
      </c>
      <c r="J70" s="74">
        <v>0</v>
      </c>
      <c r="K70" s="74">
        <v>0</v>
      </c>
      <c r="L70" s="75">
        <v>0</v>
      </c>
      <c r="M70" s="30"/>
      <c r="N70" s="30"/>
      <c r="O70" s="30"/>
      <c r="P70" s="30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</row>
    <row r="71" spans="1:85" ht="30.75" customHeight="1">
      <c r="A71" s="32"/>
      <c r="B71" s="33"/>
      <c r="C71" s="33" t="s">
        <v>80</v>
      </c>
      <c r="D71" s="34" t="s">
        <v>266</v>
      </c>
      <c r="E71" s="35">
        <v>205700</v>
      </c>
      <c r="F71" s="35">
        <v>205700</v>
      </c>
      <c r="G71" s="35">
        <v>205700</v>
      </c>
      <c r="H71" s="35">
        <v>0</v>
      </c>
      <c r="I71" s="48">
        <v>0</v>
      </c>
      <c r="J71" s="35">
        <v>0</v>
      </c>
      <c r="K71" s="35">
        <v>0</v>
      </c>
      <c r="L71" s="36">
        <v>0</v>
      </c>
      <c r="M71" s="8"/>
      <c r="N71" s="8"/>
      <c r="O71" s="8"/>
      <c r="P71" s="8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</row>
    <row r="72" spans="1:85" ht="30.75" customHeight="1">
      <c r="A72" s="32"/>
      <c r="B72" s="33"/>
      <c r="C72" s="33" t="s">
        <v>81</v>
      </c>
      <c r="D72" s="34" t="s">
        <v>82</v>
      </c>
      <c r="E72" s="35">
        <v>16100</v>
      </c>
      <c r="F72" s="35">
        <v>16100</v>
      </c>
      <c r="G72" s="35">
        <v>16100</v>
      </c>
      <c r="H72" s="35">
        <v>0</v>
      </c>
      <c r="I72" s="48">
        <v>0</v>
      </c>
      <c r="J72" s="35">
        <v>0</v>
      </c>
      <c r="K72" s="35">
        <v>0</v>
      </c>
      <c r="L72" s="36">
        <v>0</v>
      </c>
      <c r="M72" s="8"/>
      <c r="N72" s="8"/>
      <c r="O72" s="8"/>
      <c r="P72" s="8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</row>
    <row r="73" spans="1:85" ht="37.5" customHeight="1">
      <c r="A73" s="32"/>
      <c r="B73" s="33"/>
      <c r="C73" s="33" t="s">
        <v>40</v>
      </c>
      <c r="D73" s="34" t="s">
        <v>243</v>
      </c>
      <c r="E73" s="35">
        <v>32000</v>
      </c>
      <c r="F73" s="35">
        <v>32000</v>
      </c>
      <c r="G73" s="35">
        <v>0</v>
      </c>
      <c r="H73" s="35">
        <v>32000</v>
      </c>
      <c r="I73" s="48">
        <v>0</v>
      </c>
      <c r="J73" s="35">
        <v>0</v>
      </c>
      <c r="K73" s="35">
        <v>0</v>
      </c>
      <c r="L73" s="36">
        <v>0</v>
      </c>
      <c r="M73" s="8"/>
      <c r="N73" s="8"/>
      <c r="O73" s="8"/>
      <c r="P73" s="8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</row>
    <row r="74" spans="1:85" ht="39.75" customHeight="1">
      <c r="A74" s="45"/>
      <c r="B74" s="46"/>
      <c r="C74" s="46" t="s">
        <v>63</v>
      </c>
      <c r="D74" s="47" t="s">
        <v>246</v>
      </c>
      <c r="E74" s="48">
        <v>5200</v>
      </c>
      <c r="F74" s="48">
        <v>5200</v>
      </c>
      <c r="G74" s="48">
        <v>0</v>
      </c>
      <c r="H74" s="48">
        <v>5200</v>
      </c>
      <c r="I74" s="48">
        <v>0</v>
      </c>
      <c r="J74" s="48">
        <v>0</v>
      </c>
      <c r="K74" s="48">
        <v>0</v>
      </c>
      <c r="L74" s="49">
        <v>0</v>
      </c>
      <c r="M74" s="8"/>
      <c r="N74" s="8"/>
      <c r="O74" s="8"/>
      <c r="P74" s="8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</row>
    <row r="75" spans="1:85" ht="35.25" customHeight="1">
      <c r="A75" s="32"/>
      <c r="B75" s="33"/>
      <c r="C75" s="33" t="s">
        <v>16</v>
      </c>
      <c r="D75" s="34" t="s">
        <v>17</v>
      </c>
      <c r="E75" s="35">
        <v>8000</v>
      </c>
      <c r="F75" s="35">
        <v>8000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6">
        <v>0</v>
      </c>
      <c r="M75" s="8"/>
      <c r="N75" s="8"/>
      <c r="O75" s="8"/>
      <c r="P75" s="8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</row>
    <row r="76" spans="1:85" ht="36" customHeight="1">
      <c r="A76" s="32"/>
      <c r="B76" s="33"/>
      <c r="C76" s="33" t="s">
        <v>83</v>
      </c>
      <c r="D76" s="34" t="s">
        <v>84</v>
      </c>
      <c r="E76" s="35">
        <v>1000</v>
      </c>
      <c r="F76" s="35">
        <v>1000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6">
        <v>0</v>
      </c>
      <c r="M76" s="8"/>
      <c r="N76" s="8"/>
      <c r="O76" s="8"/>
      <c r="P76" s="8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</row>
    <row r="77" spans="1:85" ht="36" customHeight="1" thickBot="1">
      <c r="A77" s="86"/>
      <c r="B77" s="87"/>
      <c r="C77" s="87" t="s">
        <v>24</v>
      </c>
      <c r="D77" s="88" t="s">
        <v>85</v>
      </c>
      <c r="E77" s="89">
        <v>20000</v>
      </c>
      <c r="F77" s="89">
        <v>20000</v>
      </c>
      <c r="G77" s="89">
        <v>0</v>
      </c>
      <c r="H77" s="89">
        <v>0</v>
      </c>
      <c r="I77" s="89">
        <v>0</v>
      </c>
      <c r="J77" s="89">
        <v>0</v>
      </c>
      <c r="K77" s="89">
        <v>0</v>
      </c>
      <c r="L77" s="90">
        <v>0</v>
      </c>
      <c r="M77" s="8"/>
      <c r="N77" s="8"/>
      <c r="O77" s="8"/>
      <c r="P77" s="8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</row>
    <row r="78" spans="1:85" ht="30.75" customHeight="1" thickTop="1">
      <c r="A78" s="192"/>
      <c r="B78" s="192"/>
      <c r="C78" s="192"/>
      <c r="D78" s="193"/>
      <c r="E78" s="194"/>
      <c r="F78" s="194"/>
      <c r="G78" s="194"/>
      <c r="H78" s="194"/>
      <c r="I78" s="194"/>
      <c r="J78" s="194"/>
      <c r="K78" s="194"/>
      <c r="L78" s="194"/>
      <c r="M78" s="8"/>
      <c r="N78" s="8"/>
      <c r="O78" s="8"/>
      <c r="P78" s="8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</row>
    <row r="79" spans="1:85" ht="30.75" customHeight="1" thickBot="1">
      <c r="A79" s="195"/>
      <c r="B79" s="195"/>
      <c r="C79" s="195"/>
      <c r="D79" s="196"/>
      <c r="E79" s="197"/>
      <c r="F79" s="197"/>
      <c r="G79" s="197"/>
      <c r="H79" s="197"/>
      <c r="I79" s="197"/>
      <c r="J79" s="197"/>
      <c r="K79" s="197"/>
      <c r="L79" s="197"/>
      <c r="M79" s="8"/>
      <c r="N79" s="8"/>
      <c r="O79" s="8"/>
      <c r="P79" s="8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</row>
    <row r="80" spans="1:85" ht="21.75" customHeight="1" thickBot="1" thickTop="1">
      <c r="A80" s="190">
        <v>1</v>
      </c>
      <c r="B80" s="189">
        <v>2</v>
      </c>
      <c r="C80" s="189">
        <v>3</v>
      </c>
      <c r="D80" s="189">
        <v>4</v>
      </c>
      <c r="E80" s="189">
        <v>5</v>
      </c>
      <c r="F80" s="189">
        <v>6</v>
      </c>
      <c r="G80" s="189">
        <v>7</v>
      </c>
      <c r="H80" s="189">
        <v>8</v>
      </c>
      <c r="I80" s="189">
        <v>9</v>
      </c>
      <c r="J80" s="189">
        <v>10</v>
      </c>
      <c r="K80" s="189">
        <v>11</v>
      </c>
      <c r="L80" s="191">
        <v>12</v>
      </c>
      <c r="M80" s="8"/>
      <c r="N80" s="8"/>
      <c r="O80" s="8"/>
      <c r="P80" s="8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</row>
    <row r="81" spans="1:85" ht="30.75" customHeight="1">
      <c r="A81" s="45"/>
      <c r="B81" s="46"/>
      <c r="C81" s="46" t="s">
        <v>103</v>
      </c>
      <c r="D81" s="47" t="s">
        <v>104</v>
      </c>
      <c r="E81" s="48">
        <v>1200</v>
      </c>
      <c r="F81" s="48">
        <v>1200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9">
        <v>0</v>
      </c>
      <c r="M81" s="8"/>
      <c r="N81" s="8"/>
      <c r="O81" s="8"/>
      <c r="P81" s="8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</row>
    <row r="82" spans="1:85" ht="45.75" customHeight="1">
      <c r="A82" s="32"/>
      <c r="B82" s="33"/>
      <c r="C82" s="33" t="s">
        <v>88</v>
      </c>
      <c r="D82" s="47" t="s">
        <v>87</v>
      </c>
      <c r="E82" s="35">
        <v>2000</v>
      </c>
      <c r="F82" s="35">
        <v>2000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6">
        <v>0</v>
      </c>
      <c r="M82" s="8"/>
      <c r="N82" s="8"/>
      <c r="O82" s="8"/>
      <c r="P82" s="8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</row>
    <row r="83" spans="1:85" ht="30.75" customHeight="1">
      <c r="A83" s="32"/>
      <c r="B83" s="33"/>
      <c r="C83" s="33" t="s">
        <v>72</v>
      </c>
      <c r="D83" s="34" t="s">
        <v>73</v>
      </c>
      <c r="E83" s="35">
        <v>2500</v>
      </c>
      <c r="F83" s="35">
        <v>2500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6">
        <v>0</v>
      </c>
      <c r="M83" s="8"/>
      <c r="N83" s="8"/>
      <c r="O83" s="8"/>
      <c r="P83" s="8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</row>
    <row r="84" spans="1:85" ht="30.75" customHeight="1">
      <c r="A84" s="32"/>
      <c r="B84" s="33"/>
      <c r="C84" s="33" t="s">
        <v>89</v>
      </c>
      <c r="D84" s="34" t="s">
        <v>90</v>
      </c>
      <c r="E84" s="35">
        <v>3300</v>
      </c>
      <c r="F84" s="35">
        <v>3300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  <c r="L84" s="36">
        <v>0</v>
      </c>
      <c r="M84" s="8"/>
      <c r="N84" s="8"/>
      <c r="O84" s="8"/>
      <c r="P84" s="8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</row>
    <row r="85" spans="1:85" ht="30.75" customHeight="1">
      <c r="A85" s="45"/>
      <c r="B85" s="46"/>
      <c r="C85" s="101">
        <v>4700</v>
      </c>
      <c r="D85" s="47" t="s">
        <v>258</v>
      </c>
      <c r="E85" s="48">
        <v>1000</v>
      </c>
      <c r="F85" s="48">
        <v>1000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9">
        <v>0</v>
      </c>
      <c r="M85" s="8"/>
      <c r="N85" s="8"/>
      <c r="O85" s="8"/>
      <c r="P85" s="8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</row>
    <row r="86" spans="1:85" ht="45" customHeight="1">
      <c r="A86" s="45"/>
      <c r="B86" s="46"/>
      <c r="C86" s="46" t="s">
        <v>91</v>
      </c>
      <c r="D86" s="47" t="s">
        <v>92</v>
      </c>
      <c r="E86" s="48">
        <v>1200</v>
      </c>
      <c r="F86" s="48">
        <v>1200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49">
        <v>0</v>
      </c>
      <c r="M86" s="8"/>
      <c r="N86" s="8"/>
      <c r="O86" s="8"/>
      <c r="P86" s="8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</row>
    <row r="87" spans="1:85" ht="30.75" customHeight="1">
      <c r="A87" s="146"/>
      <c r="B87" s="103"/>
      <c r="C87" s="103" t="s">
        <v>93</v>
      </c>
      <c r="D87" s="104" t="s">
        <v>94</v>
      </c>
      <c r="E87" s="105">
        <v>1500</v>
      </c>
      <c r="F87" s="105">
        <v>1500</v>
      </c>
      <c r="G87" s="105">
        <v>0</v>
      </c>
      <c r="H87" s="105">
        <v>0</v>
      </c>
      <c r="I87" s="105">
        <v>0</v>
      </c>
      <c r="J87" s="105">
        <v>0</v>
      </c>
      <c r="K87" s="105">
        <v>0</v>
      </c>
      <c r="L87" s="106">
        <v>0</v>
      </c>
      <c r="M87" s="8"/>
      <c r="N87" s="8"/>
      <c r="O87" s="8"/>
      <c r="P87" s="8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</row>
    <row r="88" spans="1:85" ht="30.75" customHeight="1">
      <c r="A88" s="37"/>
      <c r="B88" s="38" t="s">
        <v>95</v>
      </c>
      <c r="C88" s="38"/>
      <c r="D88" s="39" t="s">
        <v>96</v>
      </c>
      <c r="E88" s="40">
        <f>E89+E90+E91+E92</f>
        <v>197000</v>
      </c>
      <c r="F88" s="40">
        <f>F89+F90+F91+F92</f>
        <v>197000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1">
        <v>0</v>
      </c>
      <c r="M88" s="30"/>
      <c r="N88" s="30"/>
      <c r="O88" s="30"/>
      <c r="P88" s="30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</row>
    <row r="89" spans="1:85" ht="30.75" customHeight="1">
      <c r="A89" s="45"/>
      <c r="B89" s="46"/>
      <c r="C89" s="46" t="s">
        <v>97</v>
      </c>
      <c r="D89" s="47" t="s">
        <v>98</v>
      </c>
      <c r="E89" s="48">
        <v>165000</v>
      </c>
      <c r="F89" s="48">
        <v>165000</v>
      </c>
      <c r="G89" s="48">
        <v>0</v>
      </c>
      <c r="H89" s="48">
        <v>0</v>
      </c>
      <c r="I89" s="48">
        <v>0</v>
      </c>
      <c r="J89" s="48">
        <v>0</v>
      </c>
      <c r="K89" s="48">
        <v>0</v>
      </c>
      <c r="L89" s="49">
        <v>0</v>
      </c>
      <c r="M89" s="8"/>
      <c r="N89" s="8"/>
      <c r="O89" s="8"/>
      <c r="P89" s="8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</row>
    <row r="90" spans="1:85" ht="30.75" customHeight="1">
      <c r="A90" s="32"/>
      <c r="B90" s="33"/>
      <c r="C90" s="33" t="s">
        <v>16</v>
      </c>
      <c r="D90" s="34" t="s">
        <v>17</v>
      </c>
      <c r="E90" s="35">
        <v>5000</v>
      </c>
      <c r="F90" s="35">
        <v>5000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  <c r="L90" s="36">
        <v>0</v>
      </c>
      <c r="M90" s="8"/>
      <c r="N90" s="8"/>
      <c r="O90" s="8"/>
      <c r="P90" s="8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</row>
    <row r="91" spans="1:85" ht="30.75" customHeight="1">
      <c r="A91" s="32"/>
      <c r="B91" s="33"/>
      <c r="C91" s="33" t="s">
        <v>24</v>
      </c>
      <c r="D91" s="34" t="s">
        <v>25</v>
      </c>
      <c r="E91" s="35">
        <v>25000</v>
      </c>
      <c r="F91" s="35">
        <v>25000</v>
      </c>
      <c r="G91" s="35">
        <v>0</v>
      </c>
      <c r="H91" s="35">
        <v>0</v>
      </c>
      <c r="I91" s="35">
        <v>0</v>
      </c>
      <c r="J91" s="35">
        <v>0</v>
      </c>
      <c r="K91" s="35">
        <v>0</v>
      </c>
      <c r="L91" s="36">
        <v>0</v>
      </c>
      <c r="M91" s="8"/>
      <c r="N91" s="8"/>
      <c r="O91" s="8"/>
      <c r="P91" s="8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</row>
    <row r="92" spans="1:85" ht="30.75" customHeight="1">
      <c r="A92" s="32"/>
      <c r="B92" s="33"/>
      <c r="C92" s="33" t="s">
        <v>72</v>
      </c>
      <c r="D92" s="34" t="s">
        <v>147</v>
      </c>
      <c r="E92" s="35">
        <v>2000</v>
      </c>
      <c r="F92" s="35">
        <v>2000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6">
        <v>0</v>
      </c>
      <c r="M92" s="8"/>
      <c r="N92" s="8"/>
      <c r="O92" s="8"/>
      <c r="P92" s="8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</row>
    <row r="93" spans="1:85" ht="30.75" customHeight="1">
      <c r="A93" s="37"/>
      <c r="B93" s="38" t="s">
        <v>100</v>
      </c>
      <c r="C93" s="38"/>
      <c r="D93" s="39" t="s">
        <v>101</v>
      </c>
      <c r="E93" s="40">
        <f>E94+E95+E96+E97+E98+E99+E100+E101+E102+E106+E107+E108+E109+E110+E111+E112+E113+E114+E115+E116+E117+E118+E119+E120</f>
        <v>2786800</v>
      </c>
      <c r="F93" s="40">
        <f>F94+F95+F96+F97+F98+F99+F100+F101+F102+F106+F107+F108+F109+F110+F111+F112+F113+F114+F115+F116+F117+F118+F119+F120</f>
        <v>2756800</v>
      </c>
      <c r="G93" s="40">
        <f>G94+G95+G96+G97+G98+G99+G100+G101+G102</f>
        <v>1871000</v>
      </c>
      <c r="H93" s="40">
        <f>H94+H95+H96+H97+H98+H99+H100+H101</f>
        <v>321800</v>
      </c>
      <c r="I93" s="40">
        <v>0</v>
      </c>
      <c r="J93" s="40">
        <v>0</v>
      </c>
      <c r="K93" s="40">
        <v>0</v>
      </c>
      <c r="L93" s="41">
        <v>30000</v>
      </c>
      <c r="M93" s="30"/>
      <c r="N93" s="30"/>
      <c r="O93" s="30"/>
      <c r="P93" s="30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</row>
    <row r="94" spans="1:85" ht="30.75" customHeight="1">
      <c r="A94" s="45"/>
      <c r="B94" s="46"/>
      <c r="C94" s="46" t="s">
        <v>78</v>
      </c>
      <c r="D94" s="47" t="s">
        <v>247</v>
      </c>
      <c r="E94" s="48">
        <v>10000</v>
      </c>
      <c r="F94" s="48">
        <v>10000</v>
      </c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49">
        <v>0</v>
      </c>
      <c r="M94" s="8"/>
      <c r="N94" s="8"/>
      <c r="O94" s="8"/>
      <c r="P94" s="8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</row>
    <row r="95" spans="1:85" ht="30.75" customHeight="1">
      <c r="A95" s="32"/>
      <c r="B95" s="33"/>
      <c r="C95" s="33" t="s">
        <v>80</v>
      </c>
      <c r="D95" s="34" t="s">
        <v>266</v>
      </c>
      <c r="E95" s="35">
        <v>1727500</v>
      </c>
      <c r="F95" s="35">
        <v>1727500</v>
      </c>
      <c r="G95" s="35">
        <v>1727500</v>
      </c>
      <c r="H95" s="35">
        <v>0</v>
      </c>
      <c r="I95" s="35">
        <v>0</v>
      </c>
      <c r="J95" s="35">
        <v>0</v>
      </c>
      <c r="K95" s="35">
        <v>0</v>
      </c>
      <c r="L95" s="36">
        <v>0</v>
      </c>
      <c r="M95" s="8"/>
      <c r="N95" s="8"/>
      <c r="O95" s="8"/>
      <c r="P95" s="8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</row>
    <row r="96" spans="1:85" ht="30.75" customHeight="1">
      <c r="A96" s="32"/>
      <c r="B96" s="33"/>
      <c r="C96" s="33" t="s">
        <v>81</v>
      </c>
      <c r="D96" s="34" t="s">
        <v>82</v>
      </c>
      <c r="E96" s="35">
        <v>138500</v>
      </c>
      <c r="F96" s="35">
        <v>138500</v>
      </c>
      <c r="G96" s="35">
        <v>138500</v>
      </c>
      <c r="H96" s="35">
        <v>0</v>
      </c>
      <c r="I96" s="35">
        <v>0</v>
      </c>
      <c r="J96" s="35">
        <v>0</v>
      </c>
      <c r="K96" s="35">
        <v>0</v>
      </c>
      <c r="L96" s="36">
        <v>0</v>
      </c>
      <c r="M96" s="8"/>
      <c r="N96" s="8"/>
      <c r="O96" s="8"/>
      <c r="P96" s="8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</row>
    <row r="97" spans="1:85" ht="30.75" customHeight="1">
      <c r="A97" s="32"/>
      <c r="B97" s="33"/>
      <c r="C97" s="33" t="s">
        <v>40</v>
      </c>
      <c r="D97" s="34" t="s">
        <v>41</v>
      </c>
      <c r="E97" s="35">
        <v>276800</v>
      </c>
      <c r="F97" s="35">
        <v>276800</v>
      </c>
      <c r="G97" s="35">
        <v>0</v>
      </c>
      <c r="H97" s="35">
        <v>276800</v>
      </c>
      <c r="I97" s="35">
        <v>0</v>
      </c>
      <c r="J97" s="35">
        <v>0</v>
      </c>
      <c r="K97" s="35">
        <v>0</v>
      </c>
      <c r="L97" s="36">
        <v>0</v>
      </c>
      <c r="M97" s="8"/>
      <c r="N97" s="8"/>
      <c r="O97" s="8"/>
      <c r="P97" s="8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</row>
    <row r="98" spans="1:85" ht="30.75" customHeight="1">
      <c r="A98" s="32"/>
      <c r="B98" s="33"/>
      <c r="C98" s="33" t="s">
        <v>63</v>
      </c>
      <c r="D98" s="34" t="s">
        <v>246</v>
      </c>
      <c r="E98" s="35">
        <v>45000</v>
      </c>
      <c r="F98" s="35">
        <v>45000</v>
      </c>
      <c r="G98" s="35">
        <v>0</v>
      </c>
      <c r="H98" s="35">
        <v>45000</v>
      </c>
      <c r="I98" s="35">
        <v>0</v>
      </c>
      <c r="J98" s="35">
        <v>0</v>
      </c>
      <c r="K98" s="35">
        <v>0</v>
      </c>
      <c r="L98" s="36">
        <v>0</v>
      </c>
      <c r="M98" s="8"/>
      <c r="N98" s="8"/>
      <c r="O98" s="8"/>
      <c r="P98" s="8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</row>
    <row r="99" spans="1:85" ht="30.75" customHeight="1">
      <c r="A99" s="32"/>
      <c r="B99" s="33"/>
      <c r="C99" s="33" t="s">
        <v>42</v>
      </c>
      <c r="D99" s="34" t="s">
        <v>43</v>
      </c>
      <c r="E99" s="35">
        <v>5000</v>
      </c>
      <c r="F99" s="35">
        <v>5000</v>
      </c>
      <c r="G99" s="35">
        <v>5000</v>
      </c>
      <c r="H99" s="35">
        <v>0</v>
      </c>
      <c r="I99" s="35">
        <v>0</v>
      </c>
      <c r="J99" s="35">
        <v>0</v>
      </c>
      <c r="K99" s="35">
        <v>0</v>
      </c>
      <c r="L99" s="36">
        <v>0</v>
      </c>
      <c r="M99" s="8"/>
      <c r="N99" s="8"/>
      <c r="O99" s="8"/>
      <c r="P99" s="8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</row>
    <row r="100" spans="1:85" ht="30.75" customHeight="1">
      <c r="A100" s="45"/>
      <c r="B100" s="46"/>
      <c r="C100" s="46" t="s">
        <v>16</v>
      </c>
      <c r="D100" s="47" t="s">
        <v>17</v>
      </c>
      <c r="E100" s="48">
        <v>60000</v>
      </c>
      <c r="F100" s="48">
        <v>60000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9">
        <v>0</v>
      </c>
      <c r="M100" s="8"/>
      <c r="N100" s="8"/>
      <c r="O100" s="8"/>
      <c r="P100" s="8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</row>
    <row r="101" spans="1:85" ht="30.75" customHeight="1">
      <c r="A101" s="32"/>
      <c r="B101" s="33"/>
      <c r="C101" s="33" t="s">
        <v>32</v>
      </c>
      <c r="D101" s="34" t="s">
        <v>33</v>
      </c>
      <c r="E101" s="35">
        <v>90000</v>
      </c>
      <c r="F101" s="35">
        <v>90000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  <c r="L101" s="36">
        <v>0</v>
      </c>
      <c r="M101" s="8"/>
      <c r="N101" s="8"/>
      <c r="O101" s="8"/>
      <c r="P101" s="8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</row>
    <row r="102" spans="1:85" ht="30.75" customHeight="1" thickBot="1">
      <c r="A102" s="86"/>
      <c r="B102" s="87"/>
      <c r="C102" s="87" t="s">
        <v>34</v>
      </c>
      <c r="D102" s="88" t="s">
        <v>35</v>
      </c>
      <c r="E102" s="89">
        <v>25000</v>
      </c>
      <c r="F102" s="89">
        <v>25000</v>
      </c>
      <c r="G102" s="89">
        <v>0</v>
      </c>
      <c r="H102" s="89">
        <v>0</v>
      </c>
      <c r="I102" s="89">
        <v>0</v>
      </c>
      <c r="J102" s="89">
        <v>0</v>
      </c>
      <c r="K102" s="89">
        <v>0</v>
      </c>
      <c r="L102" s="90">
        <v>0</v>
      </c>
      <c r="M102" s="8"/>
      <c r="N102" s="8"/>
      <c r="O102" s="8"/>
      <c r="P102" s="8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</row>
    <row r="103" spans="1:85" ht="30.75" customHeight="1" thickTop="1">
      <c r="A103" s="192"/>
      <c r="B103" s="192"/>
      <c r="C103" s="192"/>
      <c r="D103" s="193"/>
      <c r="E103" s="194"/>
      <c r="F103" s="194"/>
      <c r="G103" s="194"/>
      <c r="H103" s="194"/>
      <c r="I103" s="194"/>
      <c r="J103" s="194"/>
      <c r="K103" s="194"/>
      <c r="L103" s="194"/>
      <c r="M103" s="8"/>
      <c r="N103" s="8"/>
      <c r="O103" s="8"/>
      <c r="P103" s="8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</row>
    <row r="104" spans="1:85" ht="30.75" customHeight="1" thickBot="1">
      <c r="A104" s="195"/>
      <c r="B104" s="195"/>
      <c r="C104" s="195"/>
      <c r="D104" s="196"/>
      <c r="E104" s="197"/>
      <c r="F104" s="197"/>
      <c r="G104" s="197"/>
      <c r="H104" s="197"/>
      <c r="I104" s="197"/>
      <c r="J104" s="197"/>
      <c r="K104" s="197"/>
      <c r="L104" s="197"/>
      <c r="M104" s="8"/>
      <c r="N104" s="8"/>
      <c r="O104" s="8"/>
      <c r="P104" s="8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</row>
    <row r="105" spans="1:85" ht="17.25" customHeight="1" thickBot="1" thickTop="1">
      <c r="A105" s="190">
        <v>1</v>
      </c>
      <c r="B105" s="189">
        <v>2</v>
      </c>
      <c r="C105" s="189">
        <v>3</v>
      </c>
      <c r="D105" s="189">
        <v>4</v>
      </c>
      <c r="E105" s="189">
        <v>5</v>
      </c>
      <c r="F105" s="189">
        <v>6</v>
      </c>
      <c r="G105" s="189">
        <v>7</v>
      </c>
      <c r="H105" s="189">
        <v>8</v>
      </c>
      <c r="I105" s="189">
        <v>9</v>
      </c>
      <c r="J105" s="189">
        <v>10</v>
      </c>
      <c r="K105" s="189">
        <v>11</v>
      </c>
      <c r="L105" s="191">
        <v>12</v>
      </c>
      <c r="M105" s="8"/>
      <c r="N105" s="8"/>
      <c r="O105" s="8"/>
      <c r="P105" s="8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</row>
    <row r="106" spans="1:85" ht="27" customHeight="1">
      <c r="A106" s="45"/>
      <c r="B106" s="46"/>
      <c r="C106" s="46" t="s">
        <v>83</v>
      </c>
      <c r="D106" s="47" t="s">
        <v>102</v>
      </c>
      <c r="E106" s="48">
        <v>2000</v>
      </c>
      <c r="F106" s="48">
        <v>2000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9">
        <v>0</v>
      </c>
      <c r="M106" s="8"/>
      <c r="N106" s="8"/>
      <c r="O106" s="8"/>
      <c r="P106" s="8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</row>
    <row r="107" spans="1:85" ht="30.75" customHeight="1">
      <c r="A107" s="32"/>
      <c r="B107" s="33"/>
      <c r="C107" s="33" t="s">
        <v>24</v>
      </c>
      <c r="D107" s="34" t="s">
        <v>25</v>
      </c>
      <c r="E107" s="35">
        <v>180000</v>
      </c>
      <c r="F107" s="35">
        <v>180000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  <c r="L107" s="36">
        <v>0</v>
      </c>
      <c r="M107" s="8"/>
      <c r="N107" s="8"/>
      <c r="O107" s="8"/>
      <c r="P107" s="8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</row>
    <row r="108" spans="1:85" ht="30.75" customHeight="1">
      <c r="A108" s="32"/>
      <c r="B108" s="33"/>
      <c r="C108" s="33" t="s">
        <v>103</v>
      </c>
      <c r="D108" s="34" t="s">
        <v>104</v>
      </c>
      <c r="E108" s="35">
        <v>4000</v>
      </c>
      <c r="F108" s="35">
        <v>4000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6">
        <v>0</v>
      </c>
      <c r="M108" s="8"/>
      <c r="N108" s="8"/>
      <c r="O108" s="8"/>
      <c r="P108" s="8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</row>
    <row r="109" spans="1:85" ht="43.5" customHeight="1">
      <c r="A109" s="45"/>
      <c r="B109" s="46"/>
      <c r="C109" s="46" t="s">
        <v>86</v>
      </c>
      <c r="D109" s="47" t="s">
        <v>105</v>
      </c>
      <c r="E109" s="48">
        <v>25000</v>
      </c>
      <c r="F109" s="48">
        <v>25000</v>
      </c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49">
        <v>0</v>
      </c>
      <c r="M109" s="8"/>
      <c r="N109" s="8"/>
      <c r="O109" s="8"/>
      <c r="P109" s="8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</row>
    <row r="110" spans="1:85" ht="47.25" customHeight="1">
      <c r="A110" s="45"/>
      <c r="B110" s="46"/>
      <c r="C110" s="46" t="s">
        <v>88</v>
      </c>
      <c r="D110" s="47" t="s">
        <v>87</v>
      </c>
      <c r="E110" s="48">
        <v>30000</v>
      </c>
      <c r="F110" s="48">
        <v>30000</v>
      </c>
      <c r="G110" s="48">
        <v>0</v>
      </c>
      <c r="H110" s="48">
        <v>0</v>
      </c>
      <c r="I110" s="48">
        <v>0</v>
      </c>
      <c r="J110" s="48">
        <v>0</v>
      </c>
      <c r="K110" s="48">
        <v>0</v>
      </c>
      <c r="L110" s="49">
        <v>0</v>
      </c>
      <c r="M110" s="8"/>
      <c r="N110" s="8"/>
      <c r="O110" s="8"/>
      <c r="P110" s="8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</row>
    <row r="111" spans="1:85" ht="30.75" customHeight="1">
      <c r="A111" s="32"/>
      <c r="B111" s="33"/>
      <c r="C111" s="33" t="s">
        <v>99</v>
      </c>
      <c r="D111" s="34" t="s">
        <v>106</v>
      </c>
      <c r="E111" s="35">
        <v>1000</v>
      </c>
      <c r="F111" s="35">
        <v>1000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  <c r="L111" s="36">
        <v>0</v>
      </c>
      <c r="M111" s="8"/>
      <c r="N111" s="8"/>
      <c r="O111" s="8"/>
      <c r="P111" s="8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</row>
    <row r="112" spans="1:85" ht="30.75" customHeight="1">
      <c r="A112" s="32"/>
      <c r="B112" s="33"/>
      <c r="C112" s="33" t="s">
        <v>66</v>
      </c>
      <c r="D112" s="34" t="s">
        <v>107</v>
      </c>
      <c r="E112" s="35">
        <v>1000</v>
      </c>
      <c r="F112" s="35">
        <v>1000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  <c r="L112" s="36">
        <v>0</v>
      </c>
      <c r="M112" s="8"/>
      <c r="N112" s="8"/>
      <c r="O112" s="8"/>
      <c r="P112" s="8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</row>
    <row r="113" spans="1:85" ht="27.75" customHeight="1">
      <c r="A113" s="32"/>
      <c r="B113" s="33"/>
      <c r="C113" s="33" t="s">
        <v>72</v>
      </c>
      <c r="D113" s="34" t="s">
        <v>147</v>
      </c>
      <c r="E113" s="35">
        <v>30000</v>
      </c>
      <c r="F113" s="35">
        <v>30000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6">
        <v>0</v>
      </c>
      <c r="M113" s="8"/>
      <c r="N113" s="8"/>
      <c r="O113" s="8"/>
      <c r="P113" s="8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</row>
    <row r="114" spans="1:85" ht="30.75" customHeight="1">
      <c r="A114" s="146"/>
      <c r="B114" s="103"/>
      <c r="C114" s="103" t="s">
        <v>108</v>
      </c>
      <c r="D114" s="104" t="s">
        <v>248</v>
      </c>
      <c r="E114" s="105">
        <v>1000</v>
      </c>
      <c r="F114" s="105">
        <v>1000</v>
      </c>
      <c r="G114" s="105">
        <v>0</v>
      </c>
      <c r="H114" s="105">
        <v>0</v>
      </c>
      <c r="I114" s="105">
        <v>0</v>
      </c>
      <c r="J114" s="105">
        <v>0</v>
      </c>
      <c r="K114" s="105">
        <v>0</v>
      </c>
      <c r="L114" s="106">
        <v>0</v>
      </c>
      <c r="M114" s="8"/>
      <c r="N114" s="8"/>
      <c r="O114" s="8"/>
      <c r="P114" s="8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</row>
    <row r="115" spans="1:85" ht="30.75" customHeight="1">
      <c r="A115" s="32"/>
      <c r="B115" s="33"/>
      <c r="C115" s="33" t="s">
        <v>26</v>
      </c>
      <c r="D115" s="34" t="s">
        <v>53</v>
      </c>
      <c r="E115" s="35">
        <v>10000</v>
      </c>
      <c r="F115" s="35">
        <v>10000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6">
        <v>0</v>
      </c>
      <c r="M115" s="8"/>
      <c r="N115" s="8"/>
      <c r="O115" s="8"/>
      <c r="P115" s="8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</row>
    <row r="116" spans="1:85" ht="30.75" customHeight="1">
      <c r="A116" s="32"/>
      <c r="B116" s="33"/>
      <c r="C116" s="33" t="s">
        <v>89</v>
      </c>
      <c r="D116" s="34" t="s">
        <v>90</v>
      </c>
      <c r="E116" s="35">
        <v>35000</v>
      </c>
      <c r="F116" s="35">
        <v>35000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  <c r="L116" s="36">
        <v>0</v>
      </c>
      <c r="M116" s="8"/>
      <c r="N116" s="8"/>
      <c r="O116" s="8"/>
      <c r="P116" s="8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</row>
    <row r="117" spans="1:85" ht="30.75" customHeight="1">
      <c r="A117" s="32"/>
      <c r="B117" s="33"/>
      <c r="C117" s="80">
        <v>4700</v>
      </c>
      <c r="D117" s="34" t="s">
        <v>258</v>
      </c>
      <c r="E117" s="35">
        <v>20000</v>
      </c>
      <c r="F117" s="35">
        <v>20000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6">
        <v>0</v>
      </c>
      <c r="M117" s="8"/>
      <c r="N117" s="8"/>
      <c r="O117" s="8"/>
      <c r="P117" s="8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</row>
    <row r="118" spans="1:85" ht="45" customHeight="1">
      <c r="A118" s="32"/>
      <c r="B118" s="33"/>
      <c r="C118" s="33" t="s">
        <v>91</v>
      </c>
      <c r="D118" s="34" t="s">
        <v>109</v>
      </c>
      <c r="E118" s="35">
        <v>10000</v>
      </c>
      <c r="F118" s="35">
        <v>10000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6">
        <v>0</v>
      </c>
      <c r="M118" s="8"/>
      <c r="N118" s="8"/>
      <c r="O118" s="8"/>
      <c r="P118" s="8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</row>
    <row r="119" spans="1:85" ht="30.75" customHeight="1">
      <c r="A119" s="32"/>
      <c r="B119" s="103"/>
      <c r="C119" s="103" t="s">
        <v>93</v>
      </c>
      <c r="D119" s="104" t="s">
        <v>110</v>
      </c>
      <c r="E119" s="105">
        <v>30000</v>
      </c>
      <c r="F119" s="105">
        <v>30000</v>
      </c>
      <c r="G119" s="105">
        <v>0</v>
      </c>
      <c r="H119" s="105">
        <v>0</v>
      </c>
      <c r="I119" s="105">
        <v>0</v>
      </c>
      <c r="J119" s="105">
        <v>0</v>
      </c>
      <c r="K119" s="105">
        <v>0</v>
      </c>
      <c r="L119" s="106">
        <v>0</v>
      </c>
      <c r="M119" s="8"/>
      <c r="N119" s="8"/>
      <c r="O119" s="8"/>
      <c r="P119" s="8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</row>
    <row r="120" spans="1:85" ht="30.75" customHeight="1">
      <c r="A120" s="107"/>
      <c r="B120" s="103"/>
      <c r="C120" s="103" t="s">
        <v>44</v>
      </c>
      <c r="D120" s="104" t="s">
        <v>240</v>
      </c>
      <c r="E120" s="105">
        <v>30000</v>
      </c>
      <c r="F120" s="105">
        <v>0</v>
      </c>
      <c r="G120" s="105">
        <v>0</v>
      </c>
      <c r="H120" s="105">
        <v>0</v>
      </c>
      <c r="I120" s="105">
        <v>0</v>
      </c>
      <c r="J120" s="105">
        <v>0</v>
      </c>
      <c r="K120" s="105">
        <v>0</v>
      </c>
      <c r="L120" s="106">
        <v>30000</v>
      </c>
      <c r="M120" s="8"/>
      <c r="N120" s="8"/>
      <c r="O120" s="8"/>
      <c r="P120" s="8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</row>
    <row r="121" spans="1:85" ht="36" customHeight="1">
      <c r="A121" s="107"/>
      <c r="B121" s="165">
        <v>75075</v>
      </c>
      <c r="C121" s="165"/>
      <c r="D121" s="166" t="s">
        <v>277</v>
      </c>
      <c r="E121" s="40">
        <f>E122+E123+E124+E125+E126+E127+E131+E132</f>
        <v>276400</v>
      </c>
      <c r="F121" s="40">
        <f>F122+F123+F124+F125+F126+F127+F131+F132</f>
        <v>276400</v>
      </c>
      <c r="G121" s="40">
        <f>G122+G123+G124+G125+G127+G131+G132</f>
        <v>87100</v>
      </c>
      <c r="H121" s="40">
        <f>H122+H123+H124+H125+H127+H131+H132</f>
        <v>8300</v>
      </c>
      <c r="I121" s="40">
        <v>0</v>
      </c>
      <c r="J121" s="40">
        <v>0</v>
      </c>
      <c r="K121" s="40">
        <v>0</v>
      </c>
      <c r="L121" s="41">
        <v>0</v>
      </c>
      <c r="M121" s="8"/>
      <c r="N121" s="8"/>
      <c r="O121" s="8"/>
      <c r="P121" s="8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</row>
    <row r="122" spans="1:85" ht="30.75" customHeight="1">
      <c r="A122" s="107"/>
      <c r="B122" s="71"/>
      <c r="C122" s="161">
        <v>4010</v>
      </c>
      <c r="D122" s="73" t="s">
        <v>266</v>
      </c>
      <c r="E122" s="74">
        <v>43000</v>
      </c>
      <c r="F122" s="74">
        <v>43000</v>
      </c>
      <c r="G122" s="74">
        <v>43000</v>
      </c>
      <c r="H122" s="74">
        <v>0</v>
      </c>
      <c r="I122" s="74">
        <v>0</v>
      </c>
      <c r="J122" s="74">
        <v>0</v>
      </c>
      <c r="K122" s="74">
        <v>0</v>
      </c>
      <c r="L122" s="75">
        <v>0</v>
      </c>
      <c r="M122" s="8"/>
      <c r="N122" s="8"/>
      <c r="O122" s="8"/>
      <c r="P122" s="8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</row>
    <row r="123" spans="1:85" ht="30.75" customHeight="1">
      <c r="A123" s="107"/>
      <c r="B123" s="33"/>
      <c r="C123" s="159" t="s">
        <v>40</v>
      </c>
      <c r="D123" s="34" t="s">
        <v>243</v>
      </c>
      <c r="E123" s="35">
        <v>7150</v>
      </c>
      <c r="F123" s="35">
        <v>7150</v>
      </c>
      <c r="G123" s="35">
        <v>0</v>
      </c>
      <c r="H123" s="35">
        <v>7150</v>
      </c>
      <c r="I123" s="35">
        <v>0</v>
      </c>
      <c r="J123" s="35">
        <v>0</v>
      </c>
      <c r="K123" s="35">
        <v>0</v>
      </c>
      <c r="L123" s="36">
        <v>0</v>
      </c>
      <c r="M123" s="8"/>
      <c r="N123" s="8"/>
      <c r="O123" s="8"/>
      <c r="P123" s="8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</row>
    <row r="124" spans="1:85" ht="30.75" customHeight="1">
      <c r="A124" s="107"/>
      <c r="B124" s="33"/>
      <c r="C124" s="159" t="s">
        <v>63</v>
      </c>
      <c r="D124" s="34" t="s">
        <v>244</v>
      </c>
      <c r="E124" s="35">
        <v>1150</v>
      </c>
      <c r="F124" s="35">
        <v>1150</v>
      </c>
      <c r="G124" s="35">
        <v>0</v>
      </c>
      <c r="H124" s="35">
        <v>1150</v>
      </c>
      <c r="I124" s="35">
        <v>0</v>
      </c>
      <c r="J124" s="35">
        <v>0</v>
      </c>
      <c r="K124" s="35">
        <v>0</v>
      </c>
      <c r="L124" s="36">
        <v>0</v>
      </c>
      <c r="M124" s="8"/>
      <c r="N124" s="8"/>
      <c r="O124" s="8"/>
      <c r="P124" s="8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</row>
    <row r="125" spans="1:85" ht="30.75" customHeight="1">
      <c r="A125" s="107"/>
      <c r="B125" s="33"/>
      <c r="C125" s="159" t="s">
        <v>42</v>
      </c>
      <c r="D125" s="34" t="s">
        <v>43</v>
      </c>
      <c r="E125" s="35">
        <v>44100</v>
      </c>
      <c r="F125" s="35">
        <v>44100</v>
      </c>
      <c r="G125" s="35">
        <v>44100</v>
      </c>
      <c r="H125" s="35">
        <v>0</v>
      </c>
      <c r="I125" s="35">
        <v>0</v>
      </c>
      <c r="J125" s="35">
        <v>0</v>
      </c>
      <c r="K125" s="35">
        <v>0</v>
      </c>
      <c r="L125" s="36">
        <v>0</v>
      </c>
      <c r="M125" s="8"/>
      <c r="N125" s="8"/>
      <c r="O125" s="8"/>
      <c r="P125" s="8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</row>
    <row r="126" spans="1:85" ht="30.75" customHeight="1">
      <c r="A126" s="107"/>
      <c r="B126" s="103"/>
      <c r="C126" s="164" t="s">
        <v>16</v>
      </c>
      <c r="D126" s="104" t="s">
        <v>235</v>
      </c>
      <c r="E126" s="105">
        <v>1200</v>
      </c>
      <c r="F126" s="105">
        <v>1200</v>
      </c>
      <c r="G126" s="105">
        <v>0</v>
      </c>
      <c r="H126" s="105">
        <v>0</v>
      </c>
      <c r="I126" s="105">
        <v>0</v>
      </c>
      <c r="J126" s="105">
        <v>0</v>
      </c>
      <c r="K126" s="105">
        <v>0</v>
      </c>
      <c r="L126" s="106">
        <v>0</v>
      </c>
      <c r="M126" s="8"/>
      <c r="N126" s="8"/>
      <c r="O126" s="8"/>
      <c r="P126" s="8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</row>
    <row r="127" spans="1:85" ht="30.75" customHeight="1" thickBot="1">
      <c r="A127" s="198"/>
      <c r="B127" s="87"/>
      <c r="C127" s="199" t="s">
        <v>24</v>
      </c>
      <c r="D127" s="88" t="s">
        <v>256</v>
      </c>
      <c r="E127" s="89">
        <v>174300</v>
      </c>
      <c r="F127" s="89">
        <v>174300</v>
      </c>
      <c r="G127" s="89">
        <v>0</v>
      </c>
      <c r="H127" s="89">
        <v>0</v>
      </c>
      <c r="I127" s="89">
        <v>0</v>
      </c>
      <c r="J127" s="89">
        <v>0</v>
      </c>
      <c r="K127" s="89">
        <v>0</v>
      </c>
      <c r="L127" s="90">
        <v>0</v>
      </c>
      <c r="M127" s="200"/>
      <c r="N127" s="8"/>
      <c r="O127" s="8"/>
      <c r="P127" s="8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</row>
    <row r="128" spans="1:85" ht="30.75" customHeight="1" thickTop="1">
      <c r="A128" s="192"/>
      <c r="B128" s="192"/>
      <c r="C128" s="201"/>
      <c r="D128" s="193"/>
      <c r="E128" s="194"/>
      <c r="F128" s="194"/>
      <c r="G128" s="194"/>
      <c r="H128" s="194"/>
      <c r="I128" s="194"/>
      <c r="J128" s="194"/>
      <c r="K128" s="194"/>
      <c r="L128" s="194"/>
      <c r="M128" s="8"/>
      <c r="N128" s="8"/>
      <c r="O128" s="8"/>
      <c r="P128" s="8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</row>
    <row r="129" spans="1:85" ht="30.75" customHeight="1" thickBot="1">
      <c r="A129" s="195"/>
      <c r="B129" s="195"/>
      <c r="C129" s="202"/>
      <c r="D129" s="196"/>
      <c r="E129" s="197"/>
      <c r="F129" s="197"/>
      <c r="G129" s="197"/>
      <c r="H129" s="197"/>
      <c r="I129" s="197"/>
      <c r="J129" s="197"/>
      <c r="K129" s="197"/>
      <c r="L129" s="197"/>
      <c r="M129" s="8"/>
      <c r="N129" s="8"/>
      <c r="O129" s="8"/>
      <c r="P129" s="8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</row>
    <row r="130" spans="1:85" ht="14.25" customHeight="1" thickBot="1" thickTop="1">
      <c r="A130" s="190">
        <v>1</v>
      </c>
      <c r="B130" s="189">
        <v>2</v>
      </c>
      <c r="C130" s="189" t="s">
        <v>278</v>
      </c>
      <c r="D130" s="189">
        <v>4</v>
      </c>
      <c r="E130" s="189">
        <v>5</v>
      </c>
      <c r="F130" s="189">
        <v>6</v>
      </c>
      <c r="G130" s="189">
        <v>7</v>
      </c>
      <c r="H130" s="189">
        <v>8</v>
      </c>
      <c r="I130" s="189">
        <v>9</v>
      </c>
      <c r="J130" s="189">
        <v>10</v>
      </c>
      <c r="K130" s="189">
        <v>11</v>
      </c>
      <c r="L130" s="191">
        <v>12</v>
      </c>
      <c r="M130" s="8"/>
      <c r="N130" s="8"/>
      <c r="O130" s="8"/>
      <c r="P130" s="8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</row>
    <row r="131" spans="1:85" ht="30.75" customHeight="1">
      <c r="A131" s="107"/>
      <c r="B131" s="46"/>
      <c r="C131" s="160" t="s">
        <v>99</v>
      </c>
      <c r="D131" s="47" t="s">
        <v>106</v>
      </c>
      <c r="E131" s="48">
        <v>500</v>
      </c>
      <c r="F131" s="48">
        <v>500</v>
      </c>
      <c r="G131" s="48">
        <v>0</v>
      </c>
      <c r="H131" s="48">
        <v>0</v>
      </c>
      <c r="I131" s="48">
        <v>0</v>
      </c>
      <c r="J131" s="48">
        <v>0</v>
      </c>
      <c r="K131" s="48">
        <v>0</v>
      </c>
      <c r="L131" s="49">
        <v>0</v>
      </c>
      <c r="M131" s="8"/>
      <c r="N131" s="8"/>
      <c r="O131" s="8"/>
      <c r="P131" s="8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</row>
    <row r="132" spans="1:85" ht="30.75" customHeight="1">
      <c r="A132" s="107"/>
      <c r="B132" s="71"/>
      <c r="C132" s="161" t="s">
        <v>72</v>
      </c>
      <c r="D132" s="73" t="s">
        <v>73</v>
      </c>
      <c r="E132" s="74">
        <v>5000</v>
      </c>
      <c r="F132" s="74">
        <v>5000</v>
      </c>
      <c r="G132" s="74">
        <v>0</v>
      </c>
      <c r="H132" s="74">
        <v>0</v>
      </c>
      <c r="I132" s="74">
        <v>0</v>
      </c>
      <c r="J132" s="74">
        <v>0</v>
      </c>
      <c r="K132" s="74">
        <v>0</v>
      </c>
      <c r="L132" s="75">
        <v>0</v>
      </c>
      <c r="M132" s="8"/>
      <c r="N132" s="8"/>
      <c r="O132" s="8"/>
      <c r="P132" s="8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</row>
    <row r="133" spans="1:85" ht="30.75" customHeight="1">
      <c r="A133" s="37"/>
      <c r="B133" s="38" t="s">
        <v>111</v>
      </c>
      <c r="C133" s="38"/>
      <c r="D133" s="39" t="s">
        <v>23</v>
      </c>
      <c r="E133" s="40">
        <v>25500</v>
      </c>
      <c r="F133" s="40">
        <v>25500</v>
      </c>
      <c r="G133" s="40">
        <v>0</v>
      </c>
      <c r="H133" s="40">
        <v>0</v>
      </c>
      <c r="I133" s="40">
        <v>16000</v>
      </c>
      <c r="J133" s="40">
        <v>0</v>
      </c>
      <c r="K133" s="40">
        <v>0</v>
      </c>
      <c r="L133" s="41">
        <v>0</v>
      </c>
      <c r="M133" s="30"/>
      <c r="N133" s="30"/>
      <c r="O133" s="30"/>
      <c r="P133" s="30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</row>
    <row r="134" spans="1:85" ht="66.75" customHeight="1">
      <c r="A134" s="70"/>
      <c r="B134" s="71"/>
      <c r="C134" s="71" t="s">
        <v>112</v>
      </c>
      <c r="D134" s="73" t="s">
        <v>249</v>
      </c>
      <c r="E134" s="74">
        <v>16000</v>
      </c>
      <c r="F134" s="74">
        <v>16000</v>
      </c>
      <c r="G134" s="74">
        <v>0</v>
      </c>
      <c r="H134" s="74">
        <v>0</v>
      </c>
      <c r="I134" s="74">
        <v>16000</v>
      </c>
      <c r="J134" s="74">
        <v>0</v>
      </c>
      <c r="K134" s="74">
        <v>0</v>
      </c>
      <c r="L134" s="75">
        <v>0</v>
      </c>
      <c r="M134" s="8"/>
      <c r="N134" s="8"/>
      <c r="O134" s="8"/>
      <c r="P134" s="8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</row>
    <row r="135" spans="1:85" ht="31.5" customHeight="1" thickBot="1">
      <c r="A135" s="50"/>
      <c r="B135" s="51"/>
      <c r="C135" s="186">
        <v>4430</v>
      </c>
      <c r="D135" s="52" t="s">
        <v>280</v>
      </c>
      <c r="E135" s="53">
        <v>9500</v>
      </c>
      <c r="F135" s="53">
        <v>9500</v>
      </c>
      <c r="G135" s="53">
        <v>0</v>
      </c>
      <c r="H135" s="53">
        <v>0</v>
      </c>
      <c r="I135" s="53">
        <v>0</v>
      </c>
      <c r="J135" s="53">
        <v>0</v>
      </c>
      <c r="K135" s="53">
        <v>0</v>
      </c>
      <c r="L135" s="54">
        <v>0</v>
      </c>
      <c r="M135" s="8"/>
      <c r="N135" s="8"/>
      <c r="O135" s="8"/>
      <c r="P135" s="8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</row>
    <row r="136" spans="1:85" ht="51" customHeight="1">
      <c r="A136" s="167">
        <v>751</v>
      </c>
      <c r="B136" s="168"/>
      <c r="C136" s="168"/>
      <c r="D136" s="169" t="s">
        <v>267</v>
      </c>
      <c r="E136" s="170">
        <v>1841</v>
      </c>
      <c r="F136" s="170">
        <v>1841</v>
      </c>
      <c r="G136" s="170">
        <v>1565</v>
      </c>
      <c r="H136" s="170">
        <v>276</v>
      </c>
      <c r="I136" s="170">
        <v>0</v>
      </c>
      <c r="J136" s="170">
        <v>0</v>
      </c>
      <c r="K136" s="170">
        <v>0</v>
      </c>
      <c r="L136" s="171">
        <v>0</v>
      </c>
      <c r="M136" s="8"/>
      <c r="N136" s="8"/>
      <c r="O136" s="8"/>
      <c r="P136" s="8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</row>
    <row r="137" spans="1:85" ht="49.5" customHeight="1">
      <c r="A137" s="172"/>
      <c r="B137" s="173">
        <v>75101</v>
      </c>
      <c r="C137" s="26"/>
      <c r="D137" s="27" t="s">
        <v>268</v>
      </c>
      <c r="E137" s="28">
        <f>E138+E139+E140</f>
        <v>1841</v>
      </c>
      <c r="F137" s="28">
        <f>F138+F139+F140</f>
        <v>1841</v>
      </c>
      <c r="G137" s="28">
        <f>G138+G139+G140</f>
        <v>1565</v>
      </c>
      <c r="H137" s="28">
        <f>H138+H139+H140</f>
        <v>276</v>
      </c>
      <c r="I137" s="28">
        <v>0</v>
      </c>
      <c r="J137" s="28">
        <v>0</v>
      </c>
      <c r="K137" s="28">
        <v>0</v>
      </c>
      <c r="L137" s="29">
        <v>0</v>
      </c>
      <c r="M137" s="8"/>
      <c r="N137" s="8"/>
      <c r="O137" s="8"/>
      <c r="P137" s="8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</row>
    <row r="138" spans="1:85" ht="30.75" customHeight="1">
      <c r="A138" s="70"/>
      <c r="B138" s="71"/>
      <c r="C138" s="161">
        <v>4010</v>
      </c>
      <c r="D138" s="73" t="s">
        <v>266</v>
      </c>
      <c r="E138" s="74">
        <v>1565</v>
      </c>
      <c r="F138" s="74">
        <v>1565</v>
      </c>
      <c r="G138" s="74">
        <v>1565</v>
      </c>
      <c r="H138" s="74">
        <v>0</v>
      </c>
      <c r="I138" s="74">
        <v>0</v>
      </c>
      <c r="J138" s="74">
        <v>0</v>
      </c>
      <c r="K138" s="74">
        <v>0</v>
      </c>
      <c r="L138" s="75">
        <v>0</v>
      </c>
      <c r="M138" s="8"/>
      <c r="N138" s="8"/>
      <c r="O138" s="8"/>
      <c r="P138" s="8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</row>
    <row r="139" spans="1:85" ht="30.75" customHeight="1">
      <c r="A139" s="32"/>
      <c r="B139" s="33"/>
      <c r="C139" s="159">
        <v>4110</v>
      </c>
      <c r="D139" s="34" t="s">
        <v>269</v>
      </c>
      <c r="E139" s="35">
        <v>237</v>
      </c>
      <c r="F139" s="35">
        <v>237</v>
      </c>
      <c r="G139" s="35">
        <v>0</v>
      </c>
      <c r="H139" s="35">
        <v>237</v>
      </c>
      <c r="I139" s="35">
        <v>0</v>
      </c>
      <c r="J139" s="35">
        <v>0</v>
      </c>
      <c r="K139" s="35">
        <v>0</v>
      </c>
      <c r="L139" s="36">
        <v>0</v>
      </c>
      <c r="M139" s="8"/>
      <c r="N139" s="8"/>
      <c r="O139" s="8"/>
      <c r="P139" s="8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</row>
    <row r="140" spans="1:85" ht="30.75" customHeight="1" thickBot="1">
      <c r="A140" s="70"/>
      <c r="B140" s="71"/>
      <c r="C140" s="161">
        <v>4120</v>
      </c>
      <c r="D140" s="73" t="s">
        <v>244</v>
      </c>
      <c r="E140" s="74">
        <v>39</v>
      </c>
      <c r="F140" s="74">
        <v>39</v>
      </c>
      <c r="G140" s="74">
        <v>0</v>
      </c>
      <c r="H140" s="74">
        <v>39</v>
      </c>
      <c r="I140" s="74">
        <v>0</v>
      </c>
      <c r="J140" s="74">
        <v>0</v>
      </c>
      <c r="K140" s="74">
        <v>0</v>
      </c>
      <c r="L140" s="75">
        <v>0</v>
      </c>
      <c r="M140" s="8"/>
      <c r="N140" s="8"/>
      <c r="O140" s="8"/>
      <c r="P140" s="8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</row>
    <row r="141" spans="1:85" ht="30.75" customHeight="1">
      <c r="A141" s="60" t="s">
        <v>113</v>
      </c>
      <c r="B141" s="61"/>
      <c r="C141" s="61"/>
      <c r="D141" s="62" t="s">
        <v>114</v>
      </c>
      <c r="E141" s="63">
        <f>E142+E144+E159</f>
        <v>302350</v>
      </c>
      <c r="F141" s="63">
        <f>F142+F144+F159</f>
        <v>302350</v>
      </c>
      <c r="G141" s="63">
        <f>G142+G144+G159</f>
        <v>14400</v>
      </c>
      <c r="H141" s="63">
        <f>H142+H144+H159</f>
        <v>1950</v>
      </c>
      <c r="I141" s="63">
        <f>I142+I144+I159</f>
        <v>41000</v>
      </c>
      <c r="J141" s="63">
        <v>0</v>
      </c>
      <c r="K141" s="63">
        <v>0</v>
      </c>
      <c r="L141" s="64">
        <v>0</v>
      </c>
      <c r="M141" s="22"/>
      <c r="N141" s="22"/>
      <c r="O141" s="22"/>
      <c r="P141" s="22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</row>
    <row r="142" spans="1:85" ht="30.75" customHeight="1">
      <c r="A142" s="25"/>
      <c r="B142" s="26" t="s">
        <v>115</v>
      </c>
      <c r="C142" s="26"/>
      <c r="D142" s="27" t="s">
        <v>116</v>
      </c>
      <c r="E142" s="28">
        <v>41000</v>
      </c>
      <c r="F142" s="28">
        <v>41000</v>
      </c>
      <c r="G142" s="28">
        <v>0</v>
      </c>
      <c r="H142" s="28">
        <v>0</v>
      </c>
      <c r="I142" s="28">
        <v>41000</v>
      </c>
      <c r="J142" s="28">
        <v>0</v>
      </c>
      <c r="K142" s="28">
        <v>0</v>
      </c>
      <c r="L142" s="29">
        <v>0</v>
      </c>
      <c r="M142" s="30"/>
      <c r="N142" s="30"/>
      <c r="O142" s="30"/>
      <c r="P142" s="30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  <c r="CA142" s="31"/>
      <c r="CB142" s="31"/>
      <c r="CC142" s="31"/>
      <c r="CD142" s="31"/>
      <c r="CE142" s="31"/>
      <c r="CF142" s="31"/>
      <c r="CG142" s="31"/>
    </row>
    <row r="143" spans="1:85" ht="30.75" customHeight="1">
      <c r="A143" s="108"/>
      <c r="B143" s="109"/>
      <c r="C143" s="109" t="s">
        <v>117</v>
      </c>
      <c r="D143" s="110" t="s">
        <v>118</v>
      </c>
      <c r="E143" s="111">
        <v>41000</v>
      </c>
      <c r="F143" s="111">
        <v>41000</v>
      </c>
      <c r="G143" s="111">
        <v>0</v>
      </c>
      <c r="H143" s="111">
        <v>0</v>
      </c>
      <c r="I143" s="111">
        <v>41000</v>
      </c>
      <c r="J143" s="111">
        <v>0</v>
      </c>
      <c r="K143" s="111">
        <v>0</v>
      </c>
      <c r="L143" s="112">
        <v>0</v>
      </c>
      <c r="M143" s="8"/>
      <c r="N143" s="8"/>
      <c r="O143" s="8"/>
      <c r="P143" s="8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</row>
    <row r="144" spans="1:85" ht="30.75" customHeight="1">
      <c r="A144" s="37"/>
      <c r="B144" s="38" t="s">
        <v>119</v>
      </c>
      <c r="C144" s="38"/>
      <c r="D144" s="39" t="s">
        <v>120</v>
      </c>
      <c r="E144" s="40">
        <f>E145+E146+E147+E148+E149+E150+E151+E155+E156+E157+E158</f>
        <v>259950</v>
      </c>
      <c r="F144" s="40">
        <f>F145+F146+F147+F148+F149+F150+F151+F155+F156+F157+F158</f>
        <v>259950</v>
      </c>
      <c r="G144" s="40">
        <f>G145+G146+G147+G148+G149</f>
        <v>14000</v>
      </c>
      <c r="H144" s="40">
        <f>H145+H146+H147</f>
        <v>1950</v>
      </c>
      <c r="I144" s="40">
        <v>0</v>
      </c>
      <c r="J144" s="40">
        <v>0</v>
      </c>
      <c r="K144" s="40">
        <v>0</v>
      </c>
      <c r="L144" s="41">
        <v>0</v>
      </c>
      <c r="M144" s="30"/>
      <c r="N144" s="30"/>
      <c r="O144" s="30"/>
      <c r="P144" s="30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/>
      <c r="BX144" s="31"/>
      <c r="BY144" s="31"/>
      <c r="BZ144" s="31"/>
      <c r="CA144" s="31"/>
      <c r="CB144" s="31"/>
      <c r="CC144" s="31"/>
      <c r="CD144" s="31"/>
      <c r="CE144" s="31"/>
      <c r="CF144" s="31"/>
      <c r="CG144" s="31"/>
    </row>
    <row r="145" spans="1:85" ht="30.75" customHeight="1">
      <c r="A145" s="45"/>
      <c r="B145" s="46"/>
      <c r="C145" s="46" t="s">
        <v>40</v>
      </c>
      <c r="D145" s="47" t="s">
        <v>243</v>
      </c>
      <c r="E145" s="48">
        <v>1700</v>
      </c>
      <c r="F145" s="48">
        <v>1700</v>
      </c>
      <c r="G145" s="48">
        <v>0</v>
      </c>
      <c r="H145" s="48">
        <v>1700</v>
      </c>
      <c r="I145" s="48">
        <v>0</v>
      </c>
      <c r="J145" s="48">
        <v>0</v>
      </c>
      <c r="K145" s="48">
        <v>0</v>
      </c>
      <c r="L145" s="49">
        <v>0</v>
      </c>
      <c r="M145" s="8"/>
      <c r="N145" s="8"/>
      <c r="O145" s="8"/>
      <c r="P145" s="8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</row>
    <row r="146" spans="1:85" ht="30.75" customHeight="1">
      <c r="A146" s="32"/>
      <c r="B146" s="33"/>
      <c r="C146" s="33" t="s">
        <v>63</v>
      </c>
      <c r="D146" s="34" t="s">
        <v>246</v>
      </c>
      <c r="E146" s="35">
        <v>250</v>
      </c>
      <c r="F146" s="35">
        <v>250</v>
      </c>
      <c r="G146" s="35">
        <v>0</v>
      </c>
      <c r="H146" s="35">
        <v>250</v>
      </c>
      <c r="I146" s="35">
        <v>0</v>
      </c>
      <c r="J146" s="35">
        <v>0</v>
      </c>
      <c r="K146" s="35">
        <v>0</v>
      </c>
      <c r="L146" s="36">
        <v>0</v>
      </c>
      <c r="M146" s="8"/>
      <c r="N146" s="8"/>
      <c r="O146" s="8"/>
      <c r="P146" s="8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</row>
    <row r="147" spans="1:85" ht="30.75" customHeight="1">
      <c r="A147" s="32"/>
      <c r="B147" s="33"/>
      <c r="C147" s="33" t="s">
        <v>42</v>
      </c>
      <c r="D147" s="34" t="s">
        <v>43</v>
      </c>
      <c r="E147" s="35">
        <v>14000</v>
      </c>
      <c r="F147" s="35">
        <v>14000</v>
      </c>
      <c r="G147" s="35">
        <v>14000</v>
      </c>
      <c r="H147" s="35">
        <v>0</v>
      </c>
      <c r="I147" s="35">
        <v>0</v>
      </c>
      <c r="J147" s="35">
        <v>0</v>
      </c>
      <c r="K147" s="35">
        <v>0</v>
      </c>
      <c r="L147" s="36">
        <v>0</v>
      </c>
      <c r="M147" s="8"/>
      <c r="N147" s="8"/>
      <c r="O147" s="8"/>
      <c r="P147" s="8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</row>
    <row r="148" spans="1:85" ht="30.75" customHeight="1">
      <c r="A148" s="32"/>
      <c r="B148" s="33"/>
      <c r="C148" s="33" t="s">
        <v>16</v>
      </c>
      <c r="D148" s="34" t="s">
        <v>17</v>
      </c>
      <c r="E148" s="35">
        <v>70000</v>
      </c>
      <c r="F148" s="35">
        <v>70000</v>
      </c>
      <c r="G148" s="35">
        <v>0</v>
      </c>
      <c r="H148" s="35">
        <v>0</v>
      </c>
      <c r="I148" s="35">
        <v>0</v>
      </c>
      <c r="J148" s="35">
        <v>0</v>
      </c>
      <c r="K148" s="35">
        <v>0</v>
      </c>
      <c r="L148" s="36">
        <v>0</v>
      </c>
      <c r="M148" s="8"/>
      <c r="N148" s="8"/>
      <c r="O148" s="8"/>
      <c r="P148" s="8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</row>
    <row r="149" spans="1:85" ht="30.75" customHeight="1">
      <c r="A149" s="146"/>
      <c r="B149" s="103"/>
      <c r="C149" s="103" t="s">
        <v>32</v>
      </c>
      <c r="D149" s="104" t="s">
        <v>33</v>
      </c>
      <c r="E149" s="105">
        <v>65000</v>
      </c>
      <c r="F149" s="105">
        <v>65000</v>
      </c>
      <c r="G149" s="105">
        <v>0</v>
      </c>
      <c r="H149" s="105">
        <v>0</v>
      </c>
      <c r="I149" s="105">
        <v>0</v>
      </c>
      <c r="J149" s="105">
        <v>0</v>
      </c>
      <c r="K149" s="105">
        <v>0</v>
      </c>
      <c r="L149" s="106">
        <v>0</v>
      </c>
      <c r="M149" s="8"/>
      <c r="N149" s="8"/>
      <c r="O149" s="8"/>
      <c r="P149" s="8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</row>
    <row r="150" spans="1:85" ht="30.75" customHeight="1">
      <c r="A150" s="32"/>
      <c r="B150" s="33"/>
      <c r="C150" s="33" t="s">
        <v>34</v>
      </c>
      <c r="D150" s="34" t="s">
        <v>35</v>
      </c>
      <c r="E150" s="35">
        <v>25000</v>
      </c>
      <c r="F150" s="35">
        <v>25000</v>
      </c>
      <c r="G150" s="35">
        <v>0</v>
      </c>
      <c r="H150" s="35">
        <v>0</v>
      </c>
      <c r="I150" s="35">
        <v>0</v>
      </c>
      <c r="J150" s="35">
        <v>0</v>
      </c>
      <c r="K150" s="35">
        <v>0</v>
      </c>
      <c r="L150" s="36">
        <v>0</v>
      </c>
      <c r="M150" s="8"/>
      <c r="N150" s="8"/>
      <c r="O150" s="8"/>
      <c r="P150" s="8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</row>
    <row r="151" spans="1:85" ht="30.75" customHeight="1" thickBot="1">
      <c r="A151" s="86"/>
      <c r="B151" s="87"/>
      <c r="C151" s="203">
        <v>4280</v>
      </c>
      <c r="D151" s="88" t="s">
        <v>84</v>
      </c>
      <c r="E151" s="89">
        <v>6000</v>
      </c>
      <c r="F151" s="89">
        <v>6000</v>
      </c>
      <c r="G151" s="89">
        <v>0</v>
      </c>
      <c r="H151" s="89">
        <v>0</v>
      </c>
      <c r="I151" s="89">
        <v>0</v>
      </c>
      <c r="J151" s="89">
        <v>0</v>
      </c>
      <c r="K151" s="89">
        <v>0</v>
      </c>
      <c r="L151" s="90">
        <v>0</v>
      </c>
      <c r="M151" s="8"/>
      <c r="N151" s="8"/>
      <c r="O151" s="8"/>
      <c r="P151" s="8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</row>
    <row r="152" spans="1:85" ht="30.75" customHeight="1" thickTop="1">
      <c r="A152" s="192"/>
      <c r="B152" s="192"/>
      <c r="C152" s="204"/>
      <c r="D152" s="193"/>
      <c r="E152" s="194"/>
      <c r="F152" s="194"/>
      <c r="G152" s="194"/>
      <c r="H152" s="194"/>
      <c r="I152" s="194"/>
      <c r="J152" s="194"/>
      <c r="K152" s="194"/>
      <c r="L152" s="194"/>
      <c r="M152" s="8"/>
      <c r="N152" s="8"/>
      <c r="O152" s="8"/>
      <c r="P152" s="8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</row>
    <row r="153" spans="1:85" ht="30.75" customHeight="1" thickBot="1">
      <c r="A153" s="195"/>
      <c r="B153" s="195"/>
      <c r="C153" s="205"/>
      <c r="D153" s="196"/>
      <c r="E153" s="197"/>
      <c r="F153" s="197"/>
      <c r="G153" s="197"/>
      <c r="H153" s="197"/>
      <c r="I153" s="197"/>
      <c r="J153" s="197"/>
      <c r="K153" s="197"/>
      <c r="L153" s="197"/>
      <c r="M153" s="8"/>
      <c r="N153" s="8"/>
      <c r="O153" s="8"/>
      <c r="P153" s="8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</row>
    <row r="154" spans="1:85" ht="15.75" customHeight="1" thickBot="1" thickTop="1">
      <c r="A154" s="190">
        <v>1</v>
      </c>
      <c r="B154" s="189">
        <v>2</v>
      </c>
      <c r="C154" s="189">
        <v>3</v>
      </c>
      <c r="D154" s="189">
        <v>4</v>
      </c>
      <c r="E154" s="189">
        <v>5</v>
      </c>
      <c r="F154" s="189">
        <v>6</v>
      </c>
      <c r="G154" s="189">
        <v>7</v>
      </c>
      <c r="H154" s="189">
        <v>8</v>
      </c>
      <c r="I154" s="189">
        <v>9</v>
      </c>
      <c r="J154" s="189">
        <v>10</v>
      </c>
      <c r="K154" s="189">
        <v>11</v>
      </c>
      <c r="L154" s="191">
        <v>12</v>
      </c>
      <c r="M154" s="8"/>
      <c r="N154" s="8"/>
      <c r="O154" s="8"/>
      <c r="P154" s="8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</row>
    <row r="155" spans="1:85" ht="30.75" customHeight="1">
      <c r="A155" s="45"/>
      <c r="B155" s="46"/>
      <c r="C155" s="46" t="s">
        <v>24</v>
      </c>
      <c r="D155" s="47" t="s">
        <v>25</v>
      </c>
      <c r="E155" s="48">
        <v>60000</v>
      </c>
      <c r="F155" s="48">
        <v>60000</v>
      </c>
      <c r="G155" s="48">
        <v>0</v>
      </c>
      <c r="H155" s="48">
        <v>0</v>
      </c>
      <c r="I155" s="48">
        <v>0</v>
      </c>
      <c r="J155" s="48">
        <v>0</v>
      </c>
      <c r="K155" s="48">
        <v>0</v>
      </c>
      <c r="L155" s="49">
        <v>0</v>
      </c>
      <c r="M155" s="8"/>
      <c r="N155" s="8"/>
      <c r="O155" s="8"/>
      <c r="P155" s="8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</row>
    <row r="156" spans="1:85" ht="42.75" customHeight="1">
      <c r="A156" s="32"/>
      <c r="B156" s="33"/>
      <c r="C156" s="159">
        <v>4360</v>
      </c>
      <c r="D156" s="34" t="s">
        <v>270</v>
      </c>
      <c r="E156" s="35">
        <v>1000</v>
      </c>
      <c r="F156" s="35">
        <v>1000</v>
      </c>
      <c r="G156" s="35">
        <v>0</v>
      </c>
      <c r="H156" s="35">
        <v>0</v>
      </c>
      <c r="I156" s="35">
        <v>0</v>
      </c>
      <c r="J156" s="35">
        <v>0</v>
      </c>
      <c r="K156" s="35">
        <v>0</v>
      </c>
      <c r="L156" s="36">
        <v>0</v>
      </c>
      <c r="M156" s="8"/>
      <c r="N156" s="8"/>
      <c r="O156" s="8"/>
      <c r="P156" s="8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</row>
    <row r="157" spans="1:85" ht="46.5" customHeight="1">
      <c r="A157" s="32"/>
      <c r="B157" s="33"/>
      <c r="C157" s="80">
        <v>4370</v>
      </c>
      <c r="D157" s="34" t="s">
        <v>87</v>
      </c>
      <c r="E157" s="35">
        <v>2000</v>
      </c>
      <c r="F157" s="35">
        <v>2000</v>
      </c>
      <c r="G157" s="35">
        <v>0</v>
      </c>
      <c r="H157" s="35">
        <v>0</v>
      </c>
      <c r="I157" s="35">
        <v>0</v>
      </c>
      <c r="J157" s="35">
        <v>0</v>
      </c>
      <c r="K157" s="35">
        <v>0</v>
      </c>
      <c r="L157" s="36">
        <v>0</v>
      </c>
      <c r="M157" s="8"/>
      <c r="N157" s="8"/>
      <c r="O157" s="8"/>
      <c r="P157" s="8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</row>
    <row r="158" spans="1:85" ht="30.75" customHeight="1">
      <c r="A158" s="32"/>
      <c r="B158" s="33"/>
      <c r="C158" s="33" t="s">
        <v>26</v>
      </c>
      <c r="D158" s="34" t="s">
        <v>53</v>
      </c>
      <c r="E158" s="35">
        <v>15000</v>
      </c>
      <c r="F158" s="35">
        <v>15000</v>
      </c>
      <c r="G158" s="35">
        <v>0</v>
      </c>
      <c r="H158" s="35">
        <v>0</v>
      </c>
      <c r="I158" s="35">
        <v>0</v>
      </c>
      <c r="J158" s="35">
        <v>0</v>
      </c>
      <c r="K158" s="35">
        <v>0</v>
      </c>
      <c r="L158" s="36">
        <v>0</v>
      </c>
      <c r="M158" s="8"/>
      <c r="N158" s="8"/>
      <c r="O158" s="8"/>
      <c r="P158" s="8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</row>
    <row r="159" spans="1:85" ht="30.75" customHeight="1">
      <c r="A159" s="37"/>
      <c r="B159" s="38" t="s">
        <v>121</v>
      </c>
      <c r="C159" s="38"/>
      <c r="D159" s="39" t="s">
        <v>122</v>
      </c>
      <c r="E159" s="40">
        <f>E160+E161</f>
        <v>1400</v>
      </c>
      <c r="F159" s="40">
        <f>F160+F161</f>
        <v>1400</v>
      </c>
      <c r="G159" s="40">
        <f>G160+G161</f>
        <v>400</v>
      </c>
      <c r="H159" s="40">
        <v>0</v>
      </c>
      <c r="I159" s="40">
        <v>0</v>
      </c>
      <c r="J159" s="40">
        <v>0</v>
      </c>
      <c r="K159" s="40">
        <v>0</v>
      </c>
      <c r="L159" s="41">
        <v>0</v>
      </c>
      <c r="M159" s="30"/>
      <c r="N159" s="30"/>
      <c r="O159" s="30"/>
      <c r="P159" s="30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1"/>
      <c r="BY159" s="31"/>
      <c r="BZ159" s="31"/>
      <c r="CA159" s="31"/>
      <c r="CB159" s="31"/>
      <c r="CC159" s="31"/>
      <c r="CD159" s="31"/>
      <c r="CE159" s="31"/>
      <c r="CF159" s="31"/>
      <c r="CG159" s="31"/>
    </row>
    <row r="160" spans="1:85" ht="30.75" customHeight="1">
      <c r="A160" s="70"/>
      <c r="B160" s="71"/>
      <c r="C160" s="71" t="s">
        <v>42</v>
      </c>
      <c r="D160" s="73" t="s">
        <v>43</v>
      </c>
      <c r="E160" s="74">
        <v>400</v>
      </c>
      <c r="F160" s="74">
        <v>400</v>
      </c>
      <c r="G160" s="74">
        <v>400</v>
      </c>
      <c r="H160" s="74">
        <v>0</v>
      </c>
      <c r="I160" s="74">
        <v>0</v>
      </c>
      <c r="J160" s="74">
        <v>0</v>
      </c>
      <c r="K160" s="74">
        <v>0</v>
      </c>
      <c r="L160" s="75">
        <v>0</v>
      </c>
      <c r="M160" s="8"/>
      <c r="N160" s="8"/>
      <c r="O160" s="8"/>
      <c r="P160" s="8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</row>
    <row r="161" spans="1:85" ht="30.75" customHeight="1">
      <c r="A161" s="65"/>
      <c r="B161" s="66"/>
      <c r="C161" s="174">
        <v>4210</v>
      </c>
      <c r="D161" s="67" t="s">
        <v>235</v>
      </c>
      <c r="E161" s="68">
        <v>1000</v>
      </c>
      <c r="F161" s="68">
        <v>1000</v>
      </c>
      <c r="G161" s="68">
        <v>0</v>
      </c>
      <c r="H161" s="68">
        <v>0</v>
      </c>
      <c r="I161" s="68">
        <v>0</v>
      </c>
      <c r="J161" s="68">
        <v>0</v>
      </c>
      <c r="K161" s="68">
        <v>0</v>
      </c>
      <c r="L161" s="69">
        <v>0</v>
      </c>
      <c r="M161" s="8"/>
      <c r="N161" s="8"/>
      <c r="O161" s="8"/>
      <c r="P161" s="8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</row>
    <row r="162" spans="1:85" ht="30.75" customHeight="1">
      <c r="A162" s="17" t="s">
        <v>123</v>
      </c>
      <c r="B162" s="18"/>
      <c r="C162" s="18"/>
      <c r="D162" s="19" t="s">
        <v>250</v>
      </c>
      <c r="E162" s="20">
        <v>200500</v>
      </c>
      <c r="F162" s="20">
        <v>200500</v>
      </c>
      <c r="G162" s="20">
        <v>142000</v>
      </c>
      <c r="H162" s="20">
        <v>2000</v>
      </c>
      <c r="I162" s="20">
        <v>0</v>
      </c>
      <c r="J162" s="20">
        <v>0</v>
      </c>
      <c r="K162" s="20">
        <v>0</v>
      </c>
      <c r="L162" s="21">
        <v>0</v>
      </c>
      <c r="M162" s="22"/>
      <c r="N162" s="22"/>
      <c r="O162" s="22"/>
      <c r="P162" s="22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</row>
    <row r="163" spans="1:85" ht="50.25" customHeight="1">
      <c r="A163" s="37"/>
      <c r="B163" s="38" t="s">
        <v>124</v>
      </c>
      <c r="C163" s="38"/>
      <c r="D163" s="39" t="s">
        <v>251</v>
      </c>
      <c r="E163" s="40">
        <f>E164+E165+E166+E167+E168+E169+E170+E171</f>
        <v>200500</v>
      </c>
      <c r="F163" s="40">
        <f>F164+F165+F166+F167+F168+F169+F170+F171</f>
        <v>200500</v>
      </c>
      <c r="G163" s="40">
        <f>G164+G165+G166+G167+G168+G169+G170+G171</f>
        <v>142000</v>
      </c>
      <c r="H163" s="40">
        <f>H164+H165+H166+H167</f>
        <v>2000</v>
      </c>
      <c r="I163" s="40">
        <v>0</v>
      </c>
      <c r="J163" s="40">
        <v>0</v>
      </c>
      <c r="K163" s="40">
        <v>0</v>
      </c>
      <c r="L163" s="41">
        <v>0</v>
      </c>
      <c r="M163" s="30"/>
      <c r="N163" s="30"/>
      <c r="O163" s="30"/>
      <c r="P163" s="30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  <c r="BT163" s="31"/>
      <c r="BU163" s="31"/>
      <c r="BV163" s="31"/>
      <c r="BW163" s="31"/>
      <c r="BX163" s="31"/>
      <c r="BY163" s="31"/>
      <c r="BZ163" s="31"/>
      <c r="CA163" s="31"/>
      <c r="CB163" s="31"/>
      <c r="CC163" s="31"/>
      <c r="CD163" s="31"/>
      <c r="CE163" s="31"/>
      <c r="CF163" s="31"/>
      <c r="CG163" s="31"/>
    </row>
    <row r="164" spans="1:85" ht="30.75" customHeight="1">
      <c r="A164" s="45"/>
      <c r="B164" s="46"/>
      <c r="C164" s="46" t="s">
        <v>38</v>
      </c>
      <c r="D164" s="47" t="s">
        <v>39</v>
      </c>
      <c r="E164" s="48">
        <v>131000</v>
      </c>
      <c r="F164" s="48">
        <v>131000</v>
      </c>
      <c r="G164" s="48">
        <v>131000</v>
      </c>
      <c r="H164" s="48">
        <v>0</v>
      </c>
      <c r="I164" s="48">
        <v>0</v>
      </c>
      <c r="J164" s="48">
        <v>0</v>
      </c>
      <c r="K164" s="48">
        <v>0</v>
      </c>
      <c r="L164" s="49">
        <v>0</v>
      </c>
      <c r="M164" s="8"/>
      <c r="N164" s="8"/>
      <c r="O164" s="8"/>
      <c r="P164" s="8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</row>
    <row r="165" spans="1:85" ht="30.75" customHeight="1">
      <c r="A165" s="32"/>
      <c r="B165" s="33"/>
      <c r="C165" s="33" t="s">
        <v>40</v>
      </c>
      <c r="D165" s="34" t="s">
        <v>243</v>
      </c>
      <c r="E165" s="35">
        <v>1700</v>
      </c>
      <c r="F165" s="35">
        <v>1700</v>
      </c>
      <c r="G165" s="35">
        <v>0</v>
      </c>
      <c r="H165" s="35">
        <v>1700</v>
      </c>
      <c r="I165" s="35">
        <v>0</v>
      </c>
      <c r="J165" s="35">
        <v>0</v>
      </c>
      <c r="K165" s="35">
        <v>0</v>
      </c>
      <c r="L165" s="36">
        <v>0</v>
      </c>
      <c r="M165" s="8"/>
      <c r="N165" s="8"/>
      <c r="O165" s="8"/>
      <c r="P165" s="8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</row>
    <row r="166" spans="1:85" ht="30.75" customHeight="1">
      <c r="A166" s="32"/>
      <c r="B166" s="33"/>
      <c r="C166" s="33" t="s">
        <v>63</v>
      </c>
      <c r="D166" s="34" t="s">
        <v>246</v>
      </c>
      <c r="E166" s="35">
        <v>300</v>
      </c>
      <c r="F166" s="35">
        <v>300</v>
      </c>
      <c r="G166" s="35">
        <v>0</v>
      </c>
      <c r="H166" s="35">
        <v>300</v>
      </c>
      <c r="I166" s="35">
        <v>0</v>
      </c>
      <c r="J166" s="35">
        <v>0</v>
      </c>
      <c r="K166" s="35">
        <v>0</v>
      </c>
      <c r="L166" s="36">
        <v>0</v>
      </c>
      <c r="M166" s="8"/>
      <c r="N166" s="8"/>
      <c r="O166" s="8"/>
      <c r="P166" s="8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</row>
    <row r="167" spans="1:85" ht="30.75" customHeight="1">
      <c r="A167" s="32"/>
      <c r="B167" s="33"/>
      <c r="C167" s="33" t="s">
        <v>42</v>
      </c>
      <c r="D167" s="34" t="s">
        <v>43</v>
      </c>
      <c r="E167" s="35">
        <v>11000</v>
      </c>
      <c r="F167" s="35">
        <v>11000</v>
      </c>
      <c r="G167" s="35">
        <v>11000</v>
      </c>
      <c r="H167" s="35">
        <v>0</v>
      </c>
      <c r="I167" s="35">
        <v>0</v>
      </c>
      <c r="J167" s="35">
        <v>0</v>
      </c>
      <c r="K167" s="35">
        <v>0</v>
      </c>
      <c r="L167" s="36">
        <v>0</v>
      </c>
      <c r="M167" s="8"/>
      <c r="N167" s="8"/>
      <c r="O167" s="8"/>
      <c r="P167" s="8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</row>
    <row r="168" spans="1:85" ht="30.75" customHeight="1">
      <c r="A168" s="32"/>
      <c r="B168" s="33"/>
      <c r="C168" s="33" t="s">
        <v>16</v>
      </c>
      <c r="D168" s="34" t="s">
        <v>17</v>
      </c>
      <c r="E168" s="35">
        <v>4000</v>
      </c>
      <c r="F168" s="35">
        <v>4000</v>
      </c>
      <c r="G168" s="35">
        <v>0</v>
      </c>
      <c r="H168" s="35">
        <v>0</v>
      </c>
      <c r="I168" s="35">
        <v>0</v>
      </c>
      <c r="J168" s="35">
        <v>0</v>
      </c>
      <c r="K168" s="35">
        <v>0</v>
      </c>
      <c r="L168" s="36">
        <v>0</v>
      </c>
      <c r="M168" s="8"/>
      <c r="N168" s="8"/>
      <c r="O168" s="8"/>
      <c r="P168" s="8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</row>
    <row r="169" spans="1:85" ht="30.75" customHeight="1">
      <c r="A169" s="32"/>
      <c r="B169" s="33"/>
      <c r="C169" s="33" t="s">
        <v>24</v>
      </c>
      <c r="D169" s="34" t="s">
        <v>25</v>
      </c>
      <c r="E169" s="35">
        <v>40000</v>
      </c>
      <c r="F169" s="35">
        <v>40000</v>
      </c>
      <c r="G169" s="35">
        <v>0</v>
      </c>
      <c r="H169" s="35">
        <v>0</v>
      </c>
      <c r="I169" s="35">
        <v>0</v>
      </c>
      <c r="J169" s="35">
        <v>0</v>
      </c>
      <c r="K169" s="35">
        <v>0</v>
      </c>
      <c r="L169" s="36">
        <v>0</v>
      </c>
      <c r="M169" s="8"/>
      <c r="N169" s="8"/>
      <c r="O169" s="8"/>
      <c r="P169" s="8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</row>
    <row r="170" spans="1:85" ht="30.75" customHeight="1">
      <c r="A170" s="146"/>
      <c r="B170" s="103"/>
      <c r="C170" s="103" t="s">
        <v>54</v>
      </c>
      <c r="D170" s="104" t="s">
        <v>55</v>
      </c>
      <c r="E170" s="105">
        <v>2500</v>
      </c>
      <c r="F170" s="105">
        <v>2500</v>
      </c>
      <c r="G170" s="105">
        <v>0</v>
      </c>
      <c r="H170" s="105">
        <v>0</v>
      </c>
      <c r="I170" s="105">
        <v>0</v>
      </c>
      <c r="J170" s="105">
        <v>0</v>
      </c>
      <c r="K170" s="105">
        <v>0</v>
      </c>
      <c r="L170" s="106">
        <v>0</v>
      </c>
      <c r="M170" s="8"/>
      <c r="N170" s="8"/>
      <c r="O170" s="8"/>
      <c r="P170" s="8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</row>
    <row r="171" spans="1:85" ht="47.25" customHeight="1" thickBot="1">
      <c r="A171" s="50"/>
      <c r="B171" s="51"/>
      <c r="C171" s="186">
        <v>4740</v>
      </c>
      <c r="D171" s="52" t="s">
        <v>92</v>
      </c>
      <c r="E171" s="53">
        <v>10000</v>
      </c>
      <c r="F171" s="53">
        <v>10000</v>
      </c>
      <c r="G171" s="53">
        <v>0</v>
      </c>
      <c r="H171" s="53">
        <v>0</v>
      </c>
      <c r="I171" s="53">
        <v>0</v>
      </c>
      <c r="J171" s="53">
        <v>0</v>
      </c>
      <c r="K171" s="53">
        <v>0</v>
      </c>
      <c r="L171" s="54">
        <v>0</v>
      </c>
      <c r="M171" s="8"/>
      <c r="N171" s="8"/>
      <c r="O171" s="8"/>
      <c r="P171" s="8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</row>
    <row r="172" spans="1:85" ht="30.75" customHeight="1">
      <c r="A172" s="60" t="s">
        <v>125</v>
      </c>
      <c r="B172" s="61"/>
      <c r="C172" s="61"/>
      <c r="D172" s="62" t="s">
        <v>126</v>
      </c>
      <c r="E172" s="63">
        <f>E173+E178</f>
        <v>1579120</v>
      </c>
      <c r="F172" s="63">
        <f>F173+F178</f>
        <v>1579120</v>
      </c>
      <c r="G172" s="63">
        <v>0</v>
      </c>
      <c r="H172" s="63">
        <v>0</v>
      </c>
      <c r="I172" s="63">
        <v>0</v>
      </c>
      <c r="J172" s="63">
        <v>1450000</v>
      </c>
      <c r="K172" s="63">
        <v>129120</v>
      </c>
      <c r="L172" s="64">
        <v>0</v>
      </c>
      <c r="M172" s="22"/>
      <c r="N172" s="22"/>
      <c r="O172" s="22"/>
      <c r="P172" s="22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</row>
    <row r="173" spans="1:85" ht="54.75" customHeight="1" thickBot="1">
      <c r="A173" s="206"/>
      <c r="B173" s="207" t="s">
        <v>127</v>
      </c>
      <c r="C173" s="207"/>
      <c r="D173" s="208" t="s">
        <v>252</v>
      </c>
      <c r="E173" s="209">
        <v>1450000</v>
      </c>
      <c r="F173" s="209">
        <v>1450000</v>
      </c>
      <c r="G173" s="209">
        <v>0</v>
      </c>
      <c r="H173" s="209">
        <v>0</v>
      </c>
      <c r="I173" s="209">
        <v>0</v>
      </c>
      <c r="J173" s="209">
        <v>1450000</v>
      </c>
      <c r="K173" s="209">
        <v>0</v>
      </c>
      <c r="L173" s="210">
        <v>0</v>
      </c>
      <c r="M173" s="30"/>
      <c r="N173" s="30"/>
      <c r="O173" s="30"/>
      <c r="P173" s="30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  <c r="BT173" s="31"/>
      <c r="BU173" s="31"/>
      <c r="BV173" s="31"/>
      <c r="BW173" s="31"/>
      <c r="BX173" s="31"/>
      <c r="BY173" s="31"/>
      <c r="BZ173" s="31"/>
      <c r="CA173" s="31"/>
      <c r="CB173" s="31"/>
      <c r="CC173" s="31"/>
      <c r="CD173" s="31"/>
      <c r="CE173" s="31"/>
      <c r="CF173" s="31"/>
      <c r="CG173" s="31"/>
    </row>
    <row r="174" spans="1:85" ht="48.75" customHeight="1" thickTop="1">
      <c r="A174" s="211"/>
      <c r="B174" s="211"/>
      <c r="C174" s="211"/>
      <c r="D174" s="212"/>
      <c r="E174" s="213"/>
      <c r="F174" s="213"/>
      <c r="G174" s="213"/>
      <c r="H174" s="213"/>
      <c r="I174" s="213"/>
      <c r="J174" s="213"/>
      <c r="K174" s="213"/>
      <c r="L174" s="213"/>
      <c r="M174" s="30"/>
      <c r="N174" s="30"/>
      <c r="O174" s="30"/>
      <c r="P174" s="30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  <c r="BT174" s="31"/>
      <c r="BU174" s="31"/>
      <c r="BV174" s="31"/>
      <c r="BW174" s="31"/>
      <c r="BX174" s="31"/>
      <c r="BY174" s="31"/>
      <c r="BZ174" s="31"/>
      <c r="CA174" s="31"/>
      <c r="CB174" s="31"/>
      <c r="CC174" s="31"/>
      <c r="CD174" s="31"/>
      <c r="CE174" s="31"/>
      <c r="CF174" s="31"/>
      <c r="CG174" s="31"/>
    </row>
    <row r="175" spans="1:85" ht="40.5" customHeight="1" thickBot="1">
      <c r="A175" s="214"/>
      <c r="B175" s="214"/>
      <c r="C175" s="214"/>
      <c r="D175" s="215"/>
      <c r="E175" s="216"/>
      <c r="F175" s="216"/>
      <c r="G175" s="216"/>
      <c r="H175" s="216"/>
      <c r="I175" s="216"/>
      <c r="J175" s="216"/>
      <c r="K175" s="216"/>
      <c r="L175" s="216"/>
      <c r="M175" s="30"/>
      <c r="N175" s="30"/>
      <c r="O175" s="30"/>
      <c r="P175" s="30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  <c r="BT175" s="31"/>
      <c r="BU175" s="31"/>
      <c r="BV175" s="31"/>
      <c r="BW175" s="31"/>
      <c r="BX175" s="31"/>
      <c r="BY175" s="31"/>
      <c r="BZ175" s="31"/>
      <c r="CA175" s="31"/>
      <c r="CB175" s="31"/>
      <c r="CC175" s="31"/>
      <c r="CD175" s="31"/>
      <c r="CE175" s="31"/>
      <c r="CF175" s="31"/>
      <c r="CG175" s="31"/>
    </row>
    <row r="176" spans="1:85" ht="15.75" customHeight="1" thickBot="1" thickTop="1">
      <c r="A176" s="190">
        <v>1</v>
      </c>
      <c r="B176" s="189">
        <v>2</v>
      </c>
      <c r="C176" s="189">
        <v>3</v>
      </c>
      <c r="D176" s="189">
        <v>4</v>
      </c>
      <c r="E176" s="189">
        <v>5</v>
      </c>
      <c r="F176" s="189">
        <v>6</v>
      </c>
      <c r="G176" s="189">
        <v>7</v>
      </c>
      <c r="H176" s="189">
        <v>8</v>
      </c>
      <c r="I176" s="189">
        <v>9</v>
      </c>
      <c r="J176" s="189">
        <v>10</v>
      </c>
      <c r="K176" s="189">
        <v>11</v>
      </c>
      <c r="L176" s="191">
        <v>12</v>
      </c>
      <c r="M176" s="30"/>
      <c r="N176" s="30"/>
      <c r="O176" s="30"/>
      <c r="P176" s="30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  <c r="BT176" s="31"/>
      <c r="BU176" s="31"/>
      <c r="BV176" s="31"/>
      <c r="BW176" s="31"/>
      <c r="BX176" s="31"/>
      <c r="BY176" s="31"/>
      <c r="BZ176" s="31"/>
      <c r="CA176" s="31"/>
      <c r="CB176" s="31"/>
      <c r="CC176" s="31"/>
      <c r="CD176" s="31"/>
      <c r="CE176" s="31"/>
      <c r="CF176" s="31"/>
      <c r="CG176" s="31"/>
    </row>
    <row r="177" spans="1:85" ht="71.25" customHeight="1">
      <c r="A177" s="70"/>
      <c r="B177" s="71"/>
      <c r="C177" s="71" t="s">
        <v>128</v>
      </c>
      <c r="D177" s="73" t="s">
        <v>129</v>
      </c>
      <c r="E177" s="74">
        <v>1450000</v>
      </c>
      <c r="F177" s="74">
        <v>1450000</v>
      </c>
      <c r="G177" s="74">
        <v>0</v>
      </c>
      <c r="H177" s="74">
        <v>0</v>
      </c>
      <c r="I177" s="74">
        <v>0</v>
      </c>
      <c r="J177" s="74">
        <v>1450000</v>
      </c>
      <c r="K177" s="74">
        <v>0</v>
      </c>
      <c r="L177" s="75">
        <v>0</v>
      </c>
      <c r="M177" s="8"/>
      <c r="N177" s="8"/>
      <c r="O177" s="8"/>
      <c r="P177" s="8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</row>
    <row r="178" spans="1:85" ht="69" customHeight="1">
      <c r="A178" s="37"/>
      <c r="B178" s="38" t="s">
        <v>130</v>
      </c>
      <c r="C178" s="38"/>
      <c r="D178" s="39" t="s">
        <v>131</v>
      </c>
      <c r="E178" s="40">
        <v>129120</v>
      </c>
      <c r="F178" s="40">
        <v>129120</v>
      </c>
      <c r="G178" s="40">
        <v>0</v>
      </c>
      <c r="H178" s="40">
        <v>0</v>
      </c>
      <c r="I178" s="40">
        <v>0</v>
      </c>
      <c r="J178" s="40">
        <v>0</v>
      </c>
      <c r="K178" s="40">
        <v>129120</v>
      </c>
      <c r="L178" s="41">
        <v>0</v>
      </c>
      <c r="M178" s="30"/>
      <c r="N178" s="30"/>
      <c r="O178" s="30"/>
      <c r="P178" s="30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  <c r="BT178" s="31"/>
      <c r="BU178" s="31"/>
      <c r="BV178" s="31"/>
      <c r="BW178" s="31"/>
      <c r="BX178" s="31"/>
      <c r="BY178" s="31"/>
      <c r="BZ178" s="31"/>
      <c r="CA178" s="31"/>
      <c r="CB178" s="31"/>
      <c r="CC178" s="31"/>
      <c r="CD178" s="31"/>
      <c r="CE178" s="31"/>
      <c r="CF178" s="31"/>
      <c r="CG178" s="31"/>
    </row>
    <row r="179" spans="1:85" ht="30.75" customHeight="1" thickBot="1">
      <c r="A179" s="118"/>
      <c r="B179" s="119"/>
      <c r="C179" s="119" t="s">
        <v>132</v>
      </c>
      <c r="D179" s="120" t="s">
        <v>133</v>
      </c>
      <c r="E179" s="121">
        <v>129120</v>
      </c>
      <c r="F179" s="121">
        <v>129120</v>
      </c>
      <c r="G179" s="121">
        <v>0</v>
      </c>
      <c r="H179" s="121">
        <v>0</v>
      </c>
      <c r="I179" s="121">
        <v>0</v>
      </c>
      <c r="J179" s="121">
        <v>0</v>
      </c>
      <c r="K179" s="121">
        <v>129120</v>
      </c>
      <c r="L179" s="122">
        <v>0</v>
      </c>
      <c r="M179" s="8"/>
      <c r="N179" s="8"/>
      <c r="O179" s="8"/>
      <c r="P179" s="8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</row>
    <row r="180" spans="1:85" ht="30.75" customHeight="1">
      <c r="A180" s="123" t="s">
        <v>134</v>
      </c>
      <c r="B180" s="124"/>
      <c r="C180" s="124"/>
      <c r="D180" s="125" t="s">
        <v>135</v>
      </c>
      <c r="E180" s="126">
        <f>E181+E183</f>
        <v>143100</v>
      </c>
      <c r="F180" s="126">
        <f>F181+F183</f>
        <v>143100</v>
      </c>
      <c r="G180" s="126">
        <v>0</v>
      </c>
      <c r="H180" s="126">
        <v>0</v>
      </c>
      <c r="I180" s="126">
        <v>0</v>
      </c>
      <c r="J180" s="126">
        <v>0</v>
      </c>
      <c r="K180" s="126">
        <v>0</v>
      </c>
      <c r="L180" s="127">
        <v>0</v>
      </c>
      <c r="M180" s="22"/>
      <c r="N180" s="22"/>
      <c r="O180" s="22"/>
      <c r="P180" s="22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</row>
    <row r="181" spans="1:85" ht="30.75" customHeight="1">
      <c r="A181" s="128"/>
      <c r="B181" s="129">
        <v>75814</v>
      </c>
      <c r="C181" s="129"/>
      <c r="D181" s="130" t="s">
        <v>262</v>
      </c>
      <c r="E181" s="131">
        <v>27000</v>
      </c>
      <c r="F181" s="131">
        <v>27000</v>
      </c>
      <c r="G181" s="131">
        <v>0</v>
      </c>
      <c r="H181" s="131">
        <v>0</v>
      </c>
      <c r="I181" s="131">
        <v>0</v>
      </c>
      <c r="J181" s="131">
        <v>0</v>
      </c>
      <c r="K181" s="131">
        <v>0</v>
      </c>
      <c r="L181" s="132">
        <v>0</v>
      </c>
      <c r="M181" s="22"/>
      <c r="N181" s="22"/>
      <c r="O181" s="22"/>
      <c r="P181" s="22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</row>
    <row r="182" spans="1:85" ht="30.75" customHeight="1">
      <c r="A182" s="128"/>
      <c r="B182" s="129"/>
      <c r="C182" s="133">
        <v>4300</v>
      </c>
      <c r="D182" s="134" t="s">
        <v>256</v>
      </c>
      <c r="E182" s="135">
        <v>27000</v>
      </c>
      <c r="F182" s="135">
        <v>27000</v>
      </c>
      <c r="G182" s="135">
        <v>0</v>
      </c>
      <c r="H182" s="135">
        <v>0</v>
      </c>
      <c r="I182" s="135">
        <v>0</v>
      </c>
      <c r="J182" s="135">
        <v>0</v>
      </c>
      <c r="K182" s="135">
        <v>0</v>
      </c>
      <c r="L182" s="136">
        <v>0</v>
      </c>
      <c r="M182" s="22"/>
      <c r="N182" s="22"/>
      <c r="O182" s="22"/>
      <c r="P182" s="22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</row>
    <row r="183" spans="1:85" ht="30.75" customHeight="1">
      <c r="A183" s="37"/>
      <c r="B183" s="38" t="s">
        <v>136</v>
      </c>
      <c r="C183" s="38"/>
      <c r="D183" s="39" t="s">
        <v>137</v>
      </c>
      <c r="E183" s="40">
        <v>116100</v>
      </c>
      <c r="F183" s="40">
        <v>116100</v>
      </c>
      <c r="G183" s="40">
        <v>0</v>
      </c>
      <c r="H183" s="40">
        <v>0</v>
      </c>
      <c r="I183" s="40">
        <v>0</v>
      </c>
      <c r="J183" s="40">
        <v>0</v>
      </c>
      <c r="K183" s="40">
        <v>0</v>
      </c>
      <c r="L183" s="41">
        <v>0</v>
      </c>
      <c r="M183" s="30"/>
      <c r="N183" s="30"/>
      <c r="O183" s="30"/>
      <c r="P183" s="30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  <c r="BT183" s="31"/>
      <c r="BU183" s="31"/>
      <c r="BV183" s="31"/>
      <c r="BW183" s="31"/>
      <c r="BX183" s="31"/>
      <c r="BY183" s="31"/>
      <c r="BZ183" s="31"/>
      <c r="CA183" s="31"/>
      <c r="CB183" s="31"/>
      <c r="CC183" s="31"/>
      <c r="CD183" s="31"/>
      <c r="CE183" s="31"/>
      <c r="CF183" s="31"/>
      <c r="CG183" s="31"/>
    </row>
    <row r="184" spans="1:85" ht="30.75" customHeight="1" thickBot="1">
      <c r="A184" s="108"/>
      <c r="B184" s="109"/>
      <c r="C184" s="109" t="s">
        <v>138</v>
      </c>
      <c r="D184" s="110" t="s">
        <v>139</v>
      </c>
      <c r="E184" s="111">
        <v>116100</v>
      </c>
      <c r="F184" s="111">
        <v>116100</v>
      </c>
      <c r="G184" s="111">
        <v>0</v>
      </c>
      <c r="H184" s="111">
        <v>0</v>
      </c>
      <c r="I184" s="111">
        <v>0</v>
      </c>
      <c r="J184" s="111">
        <v>0</v>
      </c>
      <c r="K184" s="111">
        <v>0</v>
      </c>
      <c r="L184" s="112">
        <v>0</v>
      </c>
      <c r="M184" s="8"/>
      <c r="N184" s="8"/>
      <c r="O184" s="8"/>
      <c r="P184" s="8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</row>
    <row r="185" spans="1:85" ht="30.75" customHeight="1">
      <c r="A185" s="60" t="s">
        <v>140</v>
      </c>
      <c r="B185" s="61"/>
      <c r="C185" s="61"/>
      <c r="D185" s="62" t="s">
        <v>141</v>
      </c>
      <c r="E185" s="63">
        <f>E186+E213+E220+E252+E280+E295+E319</f>
        <v>13595050</v>
      </c>
      <c r="F185" s="63">
        <f>F186+F213+F220+F252+F280+F295+F319</f>
        <v>12387050</v>
      </c>
      <c r="G185" s="63">
        <f>G186+G213+G220+G252+G280+G295+G319</f>
        <v>7996370</v>
      </c>
      <c r="H185" s="63">
        <f>H186+H213+H220+H252+H280+H295+H319</f>
        <v>1655260</v>
      </c>
      <c r="I185" s="63">
        <f>I186+I213+I220+I252+I280+I295+I319</f>
        <v>270000</v>
      </c>
      <c r="J185" s="63">
        <v>0</v>
      </c>
      <c r="K185" s="63">
        <v>0</v>
      </c>
      <c r="L185" s="64">
        <f>L186+L213+L220+L252+L280+L295+L319</f>
        <v>1208000</v>
      </c>
      <c r="M185" s="22"/>
      <c r="N185" s="22"/>
      <c r="O185" s="22"/>
      <c r="P185" s="22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</row>
    <row r="186" spans="1:85" ht="30.75" customHeight="1">
      <c r="A186" s="25"/>
      <c r="B186" s="26" t="s">
        <v>142</v>
      </c>
      <c r="C186" s="26"/>
      <c r="D186" s="27" t="s">
        <v>143</v>
      </c>
      <c r="E186" s="28">
        <f>E187+E188+E189+E190+E191+E192+E193+E194+E195+E196+E200+E201+E202+E203+E204+E205+E206+E207+E208+E209+E210+E211+E212</f>
        <v>6720404</v>
      </c>
      <c r="F186" s="28">
        <f>F187+F188+F189+F190+F191+F192+F193+F194+F195+F196+F200+F201+F202+F203+F204+F205+F206+F207+F208+F209+F210+F211+F212</f>
        <v>6687404</v>
      </c>
      <c r="G186" s="28">
        <f>G187+G188+G189+G190+G191+G192+G193</f>
        <v>4496800</v>
      </c>
      <c r="H186" s="28">
        <f>H187+H188+H189+H190+H191+H192</f>
        <v>937800</v>
      </c>
      <c r="I186" s="28">
        <v>0</v>
      </c>
      <c r="J186" s="28">
        <v>0</v>
      </c>
      <c r="K186" s="28">
        <v>0</v>
      </c>
      <c r="L186" s="29">
        <f>L211+L212</f>
        <v>33000</v>
      </c>
      <c r="M186" s="30"/>
      <c r="N186" s="30"/>
      <c r="O186" s="30"/>
      <c r="P186" s="30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  <c r="BT186" s="31"/>
      <c r="BU186" s="31"/>
      <c r="BV186" s="31"/>
      <c r="BW186" s="31"/>
      <c r="BX186" s="31"/>
      <c r="BY186" s="31"/>
      <c r="BZ186" s="31"/>
      <c r="CA186" s="31"/>
      <c r="CB186" s="31"/>
      <c r="CC186" s="31"/>
      <c r="CD186" s="31"/>
      <c r="CE186" s="31"/>
      <c r="CF186" s="31"/>
      <c r="CG186" s="31"/>
    </row>
    <row r="187" spans="1:85" ht="30.75" customHeight="1">
      <c r="A187" s="45"/>
      <c r="B187" s="46"/>
      <c r="C187" s="46" t="s">
        <v>78</v>
      </c>
      <c r="D187" s="47" t="s">
        <v>247</v>
      </c>
      <c r="E187" s="48">
        <v>194500</v>
      </c>
      <c r="F187" s="48">
        <v>194500</v>
      </c>
      <c r="G187" s="48">
        <v>0</v>
      </c>
      <c r="H187" s="48">
        <v>0</v>
      </c>
      <c r="I187" s="48">
        <v>0</v>
      </c>
      <c r="J187" s="48">
        <v>0</v>
      </c>
      <c r="K187" s="48">
        <v>0</v>
      </c>
      <c r="L187" s="49">
        <v>0</v>
      </c>
      <c r="M187" s="8"/>
      <c r="N187" s="8"/>
      <c r="O187" s="8"/>
      <c r="P187" s="8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</row>
    <row r="188" spans="1:85" ht="30.75" customHeight="1">
      <c r="A188" s="32"/>
      <c r="B188" s="33"/>
      <c r="C188" s="33" t="s">
        <v>80</v>
      </c>
      <c r="D188" s="34" t="s">
        <v>266</v>
      </c>
      <c r="E188" s="35">
        <v>4146000</v>
      </c>
      <c r="F188" s="35">
        <v>4146000</v>
      </c>
      <c r="G188" s="35">
        <v>4146000</v>
      </c>
      <c r="H188" s="35">
        <v>0</v>
      </c>
      <c r="I188" s="35">
        <v>0</v>
      </c>
      <c r="J188" s="35">
        <v>0</v>
      </c>
      <c r="K188" s="35">
        <v>0</v>
      </c>
      <c r="L188" s="36">
        <v>0</v>
      </c>
      <c r="M188" s="8"/>
      <c r="N188" s="8"/>
      <c r="O188" s="8"/>
      <c r="P188" s="8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</row>
    <row r="189" spans="1:85" ht="30.75" customHeight="1">
      <c r="A189" s="32"/>
      <c r="B189" s="33"/>
      <c r="C189" s="33" t="s">
        <v>81</v>
      </c>
      <c r="D189" s="34" t="s">
        <v>82</v>
      </c>
      <c r="E189" s="35">
        <v>341400</v>
      </c>
      <c r="F189" s="35">
        <v>341400</v>
      </c>
      <c r="G189" s="35">
        <v>341400</v>
      </c>
      <c r="H189" s="35">
        <v>0</v>
      </c>
      <c r="I189" s="35">
        <v>0</v>
      </c>
      <c r="J189" s="35">
        <v>0</v>
      </c>
      <c r="K189" s="35">
        <v>0</v>
      </c>
      <c r="L189" s="36">
        <v>0</v>
      </c>
      <c r="M189" s="8"/>
      <c r="N189" s="8"/>
      <c r="O189" s="8"/>
      <c r="P189" s="8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</row>
    <row r="190" spans="1:85" ht="30.75" customHeight="1">
      <c r="A190" s="32"/>
      <c r="B190" s="33"/>
      <c r="C190" s="33" t="s">
        <v>40</v>
      </c>
      <c r="D190" s="34" t="s">
        <v>243</v>
      </c>
      <c r="E190" s="35">
        <v>819600</v>
      </c>
      <c r="F190" s="35">
        <v>819600</v>
      </c>
      <c r="G190" s="35">
        <v>0</v>
      </c>
      <c r="H190" s="35">
        <v>819600</v>
      </c>
      <c r="I190" s="35">
        <v>0</v>
      </c>
      <c r="J190" s="35">
        <v>0</v>
      </c>
      <c r="K190" s="35">
        <v>0</v>
      </c>
      <c r="L190" s="36">
        <v>0</v>
      </c>
      <c r="M190" s="8"/>
      <c r="N190" s="8"/>
      <c r="O190" s="8"/>
      <c r="P190" s="8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</row>
    <row r="191" spans="1:85" ht="30.75" customHeight="1">
      <c r="A191" s="32"/>
      <c r="B191" s="33"/>
      <c r="C191" s="33" t="s">
        <v>63</v>
      </c>
      <c r="D191" s="34" t="s">
        <v>246</v>
      </c>
      <c r="E191" s="35">
        <v>118200</v>
      </c>
      <c r="F191" s="35">
        <v>118200</v>
      </c>
      <c r="G191" s="35">
        <v>0</v>
      </c>
      <c r="H191" s="35">
        <v>118200</v>
      </c>
      <c r="I191" s="35">
        <v>0</v>
      </c>
      <c r="J191" s="35">
        <v>0</v>
      </c>
      <c r="K191" s="35">
        <v>0</v>
      </c>
      <c r="L191" s="36">
        <v>0</v>
      </c>
      <c r="M191" s="8"/>
      <c r="N191" s="8"/>
      <c r="O191" s="8"/>
      <c r="P191" s="8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</row>
    <row r="192" spans="1:85" ht="30.75" customHeight="1">
      <c r="A192" s="32"/>
      <c r="B192" s="33"/>
      <c r="C192" s="33" t="s">
        <v>42</v>
      </c>
      <c r="D192" s="34" t="s">
        <v>43</v>
      </c>
      <c r="E192" s="35">
        <v>9400</v>
      </c>
      <c r="F192" s="35">
        <v>9400</v>
      </c>
      <c r="G192" s="35">
        <v>9400</v>
      </c>
      <c r="H192" s="35">
        <v>0</v>
      </c>
      <c r="I192" s="35">
        <v>0</v>
      </c>
      <c r="J192" s="35">
        <v>0</v>
      </c>
      <c r="K192" s="35">
        <v>0</v>
      </c>
      <c r="L192" s="36">
        <v>0</v>
      </c>
      <c r="M192" s="8"/>
      <c r="N192" s="8"/>
      <c r="O192" s="8"/>
      <c r="P192" s="8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</row>
    <row r="193" spans="1:85" ht="30.75" customHeight="1">
      <c r="A193" s="32"/>
      <c r="B193" s="33"/>
      <c r="C193" s="33" t="s">
        <v>16</v>
      </c>
      <c r="D193" s="34" t="s">
        <v>17</v>
      </c>
      <c r="E193" s="35">
        <v>230000</v>
      </c>
      <c r="F193" s="35">
        <v>230000</v>
      </c>
      <c r="G193" s="35">
        <v>0</v>
      </c>
      <c r="H193" s="35">
        <v>0</v>
      </c>
      <c r="I193" s="35">
        <v>0</v>
      </c>
      <c r="J193" s="35">
        <v>0</v>
      </c>
      <c r="K193" s="35">
        <v>0</v>
      </c>
      <c r="L193" s="36">
        <v>0</v>
      </c>
      <c r="M193" s="8"/>
      <c r="N193" s="8"/>
      <c r="O193" s="8"/>
      <c r="P193" s="8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</row>
    <row r="194" spans="1:85" ht="30.75" customHeight="1">
      <c r="A194" s="32"/>
      <c r="B194" s="33"/>
      <c r="C194" s="33" t="s">
        <v>144</v>
      </c>
      <c r="D194" s="34" t="s">
        <v>145</v>
      </c>
      <c r="E194" s="35">
        <v>28200</v>
      </c>
      <c r="F194" s="35">
        <v>28200</v>
      </c>
      <c r="G194" s="35">
        <v>0</v>
      </c>
      <c r="H194" s="35">
        <v>0</v>
      </c>
      <c r="I194" s="35">
        <v>0</v>
      </c>
      <c r="J194" s="35">
        <v>0</v>
      </c>
      <c r="K194" s="35">
        <v>0</v>
      </c>
      <c r="L194" s="36">
        <v>0</v>
      </c>
      <c r="M194" s="8"/>
      <c r="N194" s="8"/>
      <c r="O194" s="8"/>
      <c r="P194" s="8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</row>
    <row r="195" spans="1:85" ht="30.75" customHeight="1">
      <c r="A195" s="32"/>
      <c r="B195" s="33"/>
      <c r="C195" s="33" t="s">
        <v>32</v>
      </c>
      <c r="D195" s="34" t="s">
        <v>33</v>
      </c>
      <c r="E195" s="35">
        <v>231500</v>
      </c>
      <c r="F195" s="35">
        <v>231500</v>
      </c>
      <c r="G195" s="35">
        <v>0</v>
      </c>
      <c r="H195" s="35">
        <v>0</v>
      </c>
      <c r="I195" s="35">
        <v>0</v>
      </c>
      <c r="J195" s="35">
        <v>0</v>
      </c>
      <c r="K195" s="35">
        <v>0</v>
      </c>
      <c r="L195" s="36">
        <v>0</v>
      </c>
      <c r="M195" s="8"/>
      <c r="N195" s="8"/>
      <c r="O195" s="8"/>
      <c r="P195" s="8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</row>
    <row r="196" spans="1:85" ht="30.75" customHeight="1" thickBot="1">
      <c r="A196" s="86"/>
      <c r="B196" s="87"/>
      <c r="C196" s="87" t="s">
        <v>34</v>
      </c>
      <c r="D196" s="88" t="s">
        <v>35</v>
      </c>
      <c r="E196" s="89">
        <v>87500</v>
      </c>
      <c r="F196" s="89">
        <v>87500</v>
      </c>
      <c r="G196" s="89">
        <v>0</v>
      </c>
      <c r="H196" s="89">
        <v>0</v>
      </c>
      <c r="I196" s="89">
        <v>0</v>
      </c>
      <c r="J196" s="89">
        <v>0</v>
      </c>
      <c r="K196" s="89">
        <v>0</v>
      </c>
      <c r="L196" s="90">
        <v>0</v>
      </c>
      <c r="M196" s="8"/>
      <c r="N196" s="8"/>
      <c r="O196" s="8"/>
      <c r="P196" s="8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</row>
    <row r="197" spans="1:85" ht="30.75" customHeight="1" thickTop="1">
      <c r="A197" s="192"/>
      <c r="B197" s="192"/>
      <c r="C197" s="192"/>
      <c r="D197" s="193"/>
      <c r="E197" s="194"/>
      <c r="F197" s="194"/>
      <c r="G197" s="194"/>
      <c r="H197" s="194"/>
      <c r="I197" s="194"/>
      <c r="J197" s="194"/>
      <c r="K197" s="194"/>
      <c r="L197" s="194"/>
      <c r="M197" s="8"/>
      <c r="N197" s="8"/>
      <c r="O197" s="8"/>
      <c r="P197" s="8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</row>
    <row r="198" spans="1:85" ht="30.75" customHeight="1" thickBot="1">
      <c r="A198" s="195"/>
      <c r="B198" s="195"/>
      <c r="C198" s="195"/>
      <c r="D198" s="196"/>
      <c r="E198" s="197"/>
      <c r="F198" s="197"/>
      <c r="G198" s="197"/>
      <c r="H198" s="197"/>
      <c r="I198" s="197"/>
      <c r="J198" s="197"/>
      <c r="K198" s="197"/>
      <c r="L198" s="197"/>
      <c r="M198" s="8"/>
      <c r="N198" s="8"/>
      <c r="O198" s="8"/>
      <c r="P198" s="8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</row>
    <row r="199" spans="1:85" ht="17.25" customHeight="1" thickBot="1" thickTop="1">
      <c r="A199" s="190">
        <v>1</v>
      </c>
      <c r="B199" s="189">
        <v>2</v>
      </c>
      <c r="C199" s="189">
        <v>3</v>
      </c>
      <c r="D199" s="189">
        <v>4</v>
      </c>
      <c r="E199" s="189">
        <v>5</v>
      </c>
      <c r="F199" s="189">
        <v>6</v>
      </c>
      <c r="G199" s="189">
        <v>7</v>
      </c>
      <c r="H199" s="189">
        <v>8</v>
      </c>
      <c r="I199" s="189">
        <v>9</v>
      </c>
      <c r="J199" s="189">
        <v>10</v>
      </c>
      <c r="K199" s="189">
        <v>11</v>
      </c>
      <c r="L199" s="191">
        <v>12</v>
      </c>
      <c r="M199" s="8"/>
      <c r="N199" s="8"/>
      <c r="O199" s="8"/>
      <c r="P199" s="8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</row>
    <row r="200" spans="1:85" ht="30.75" customHeight="1">
      <c r="A200" s="45"/>
      <c r="B200" s="46"/>
      <c r="C200" s="46" t="s">
        <v>83</v>
      </c>
      <c r="D200" s="47" t="s">
        <v>84</v>
      </c>
      <c r="E200" s="48">
        <v>13300</v>
      </c>
      <c r="F200" s="48">
        <v>13300</v>
      </c>
      <c r="G200" s="48">
        <v>0</v>
      </c>
      <c r="H200" s="48">
        <v>0</v>
      </c>
      <c r="I200" s="48">
        <v>0</v>
      </c>
      <c r="J200" s="48">
        <v>0</v>
      </c>
      <c r="K200" s="48">
        <v>0</v>
      </c>
      <c r="L200" s="49">
        <v>0</v>
      </c>
      <c r="M200" s="8"/>
      <c r="N200" s="8"/>
      <c r="O200" s="8"/>
      <c r="P200" s="8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</row>
    <row r="201" spans="1:85" ht="30.75" customHeight="1">
      <c r="A201" s="32"/>
      <c r="B201" s="46"/>
      <c r="C201" s="46" t="s">
        <v>24</v>
      </c>
      <c r="D201" s="47" t="s">
        <v>25</v>
      </c>
      <c r="E201" s="48">
        <v>70000</v>
      </c>
      <c r="F201" s="48">
        <v>70000</v>
      </c>
      <c r="G201" s="48">
        <v>0</v>
      </c>
      <c r="H201" s="48">
        <v>0</v>
      </c>
      <c r="I201" s="48">
        <v>0</v>
      </c>
      <c r="J201" s="48">
        <v>0</v>
      </c>
      <c r="K201" s="48">
        <v>0</v>
      </c>
      <c r="L201" s="49">
        <v>0</v>
      </c>
      <c r="M201" s="8"/>
      <c r="N201" s="8"/>
      <c r="O201" s="8"/>
      <c r="P201" s="8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</row>
    <row r="202" spans="1:85" ht="30.75" customHeight="1">
      <c r="A202" s="32"/>
      <c r="B202" s="33"/>
      <c r="C202" s="33" t="s">
        <v>103</v>
      </c>
      <c r="D202" s="34" t="s">
        <v>146</v>
      </c>
      <c r="E202" s="35">
        <v>7516</v>
      </c>
      <c r="F202" s="35">
        <v>7516</v>
      </c>
      <c r="G202" s="35">
        <v>0</v>
      </c>
      <c r="H202" s="35">
        <v>0</v>
      </c>
      <c r="I202" s="35">
        <v>0</v>
      </c>
      <c r="J202" s="35">
        <v>0</v>
      </c>
      <c r="K202" s="35">
        <v>0</v>
      </c>
      <c r="L202" s="36">
        <v>0</v>
      </c>
      <c r="M202" s="8"/>
      <c r="N202" s="8"/>
      <c r="O202" s="8"/>
      <c r="P202" s="8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</row>
    <row r="203" spans="1:85" ht="45.75" customHeight="1">
      <c r="A203" s="70"/>
      <c r="B203" s="103"/>
      <c r="C203" s="103" t="s">
        <v>86</v>
      </c>
      <c r="D203" s="104" t="s">
        <v>105</v>
      </c>
      <c r="E203" s="105">
        <v>3380</v>
      </c>
      <c r="F203" s="105">
        <v>3380</v>
      </c>
      <c r="G203" s="105">
        <v>0</v>
      </c>
      <c r="H203" s="105">
        <v>0</v>
      </c>
      <c r="I203" s="105">
        <v>0</v>
      </c>
      <c r="J203" s="105">
        <v>0</v>
      </c>
      <c r="K203" s="105">
        <v>0</v>
      </c>
      <c r="L203" s="106">
        <v>0</v>
      </c>
      <c r="M203" s="8"/>
      <c r="N203" s="8"/>
      <c r="O203" s="8"/>
      <c r="P203" s="8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</row>
    <row r="204" spans="1:85" ht="46.5" customHeight="1">
      <c r="A204" s="32"/>
      <c r="B204" s="33"/>
      <c r="C204" s="33" t="s">
        <v>88</v>
      </c>
      <c r="D204" s="34" t="s">
        <v>87</v>
      </c>
      <c r="E204" s="35">
        <v>14600</v>
      </c>
      <c r="F204" s="35">
        <v>14600</v>
      </c>
      <c r="G204" s="35">
        <v>0</v>
      </c>
      <c r="H204" s="35">
        <v>0</v>
      </c>
      <c r="I204" s="35">
        <v>0</v>
      </c>
      <c r="J204" s="35">
        <v>0</v>
      </c>
      <c r="K204" s="35">
        <v>0</v>
      </c>
      <c r="L204" s="36">
        <v>0</v>
      </c>
      <c r="M204" s="8"/>
      <c r="N204" s="8"/>
      <c r="O204" s="8"/>
      <c r="P204" s="8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</row>
    <row r="205" spans="1:85" ht="30.75" customHeight="1">
      <c r="A205" s="146"/>
      <c r="B205" s="33"/>
      <c r="C205" s="33" t="s">
        <v>72</v>
      </c>
      <c r="D205" s="34" t="s">
        <v>147</v>
      </c>
      <c r="E205" s="35">
        <v>8900</v>
      </c>
      <c r="F205" s="35">
        <v>8900</v>
      </c>
      <c r="G205" s="35">
        <v>0</v>
      </c>
      <c r="H205" s="35">
        <v>0</v>
      </c>
      <c r="I205" s="35">
        <v>0</v>
      </c>
      <c r="J205" s="35">
        <v>0</v>
      </c>
      <c r="K205" s="35">
        <v>0</v>
      </c>
      <c r="L205" s="36">
        <v>0</v>
      </c>
      <c r="M205" s="8"/>
      <c r="N205" s="8"/>
      <c r="O205" s="8"/>
      <c r="P205" s="8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</row>
    <row r="206" spans="1:85" ht="30.75" customHeight="1">
      <c r="A206" s="32"/>
      <c r="B206" s="33"/>
      <c r="C206" s="33" t="s">
        <v>26</v>
      </c>
      <c r="D206" s="34" t="s">
        <v>53</v>
      </c>
      <c r="E206" s="35">
        <v>6350</v>
      </c>
      <c r="F206" s="35">
        <v>6350</v>
      </c>
      <c r="G206" s="35">
        <v>0</v>
      </c>
      <c r="H206" s="35">
        <v>0</v>
      </c>
      <c r="I206" s="35">
        <v>0</v>
      </c>
      <c r="J206" s="35">
        <v>0</v>
      </c>
      <c r="K206" s="35">
        <v>0</v>
      </c>
      <c r="L206" s="36">
        <v>0</v>
      </c>
      <c r="M206" s="8"/>
      <c r="N206" s="8"/>
      <c r="O206" s="8"/>
      <c r="P206" s="8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</row>
    <row r="207" spans="1:85" ht="30.75" customHeight="1">
      <c r="A207" s="32"/>
      <c r="B207" s="33"/>
      <c r="C207" s="33" t="s">
        <v>89</v>
      </c>
      <c r="D207" s="34" t="s">
        <v>242</v>
      </c>
      <c r="E207" s="35">
        <v>327458</v>
      </c>
      <c r="F207" s="35">
        <v>327458</v>
      </c>
      <c r="G207" s="35">
        <v>0</v>
      </c>
      <c r="H207" s="35">
        <v>0</v>
      </c>
      <c r="I207" s="35">
        <v>0</v>
      </c>
      <c r="J207" s="35">
        <v>0</v>
      </c>
      <c r="K207" s="35">
        <v>0</v>
      </c>
      <c r="L207" s="36">
        <v>0</v>
      </c>
      <c r="M207" s="8"/>
      <c r="N207" s="8"/>
      <c r="O207" s="8"/>
      <c r="P207" s="8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</row>
    <row r="208" spans="1:85" ht="30.75" customHeight="1">
      <c r="A208" s="32"/>
      <c r="B208" s="33"/>
      <c r="C208" s="80">
        <v>4700</v>
      </c>
      <c r="D208" s="34" t="s">
        <v>258</v>
      </c>
      <c r="E208" s="35">
        <v>5500</v>
      </c>
      <c r="F208" s="35">
        <v>5500</v>
      </c>
      <c r="G208" s="35">
        <v>0</v>
      </c>
      <c r="H208" s="35">
        <v>0</v>
      </c>
      <c r="I208" s="35">
        <v>0</v>
      </c>
      <c r="J208" s="35">
        <v>0</v>
      </c>
      <c r="K208" s="35">
        <v>0</v>
      </c>
      <c r="L208" s="36">
        <v>0</v>
      </c>
      <c r="M208" s="8"/>
      <c r="N208" s="8"/>
      <c r="O208" s="8"/>
      <c r="P208" s="8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</row>
    <row r="209" spans="1:85" ht="46.5" customHeight="1">
      <c r="A209" s="32"/>
      <c r="B209" s="33"/>
      <c r="C209" s="33" t="s">
        <v>91</v>
      </c>
      <c r="D209" s="34" t="s">
        <v>109</v>
      </c>
      <c r="E209" s="35">
        <v>5300</v>
      </c>
      <c r="F209" s="35">
        <v>5300</v>
      </c>
      <c r="G209" s="35">
        <v>0</v>
      </c>
      <c r="H209" s="35">
        <v>0</v>
      </c>
      <c r="I209" s="35">
        <v>0</v>
      </c>
      <c r="J209" s="35">
        <v>0</v>
      </c>
      <c r="K209" s="35">
        <v>0</v>
      </c>
      <c r="L209" s="36">
        <v>0</v>
      </c>
      <c r="M209" s="8"/>
      <c r="N209" s="8"/>
      <c r="O209" s="8"/>
      <c r="P209" s="8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</row>
    <row r="210" spans="1:85" ht="30.75" customHeight="1">
      <c r="A210" s="32"/>
      <c r="B210" s="46"/>
      <c r="C210" s="46" t="s">
        <v>93</v>
      </c>
      <c r="D210" s="47" t="s">
        <v>148</v>
      </c>
      <c r="E210" s="48">
        <v>18800</v>
      </c>
      <c r="F210" s="48">
        <v>18800</v>
      </c>
      <c r="G210" s="48">
        <v>0</v>
      </c>
      <c r="H210" s="48">
        <v>0</v>
      </c>
      <c r="I210" s="48">
        <v>0</v>
      </c>
      <c r="J210" s="48">
        <v>0</v>
      </c>
      <c r="K210" s="48">
        <v>0</v>
      </c>
      <c r="L210" s="49">
        <v>0</v>
      </c>
      <c r="M210" s="8"/>
      <c r="N210" s="8"/>
      <c r="O210" s="8"/>
      <c r="P210" s="8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</row>
    <row r="211" spans="1:85" ht="30.75" customHeight="1">
      <c r="A211" s="32"/>
      <c r="B211" s="71"/>
      <c r="C211" s="161">
        <v>6050</v>
      </c>
      <c r="D211" s="73" t="s">
        <v>56</v>
      </c>
      <c r="E211" s="74">
        <v>10000</v>
      </c>
      <c r="F211" s="74">
        <v>0</v>
      </c>
      <c r="G211" s="74">
        <v>0</v>
      </c>
      <c r="H211" s="74">
        <v>0</v>
      </c>
      <c r="I211" s="74">
        <v>0</v>
      </c>
      <c r="J211" s="74">
        <v>0</v>
      </c>
      <c r="K211" s="74">
        <v>0</v>
      </c>
      <c r="L211" s="75">
        <v>10000</v>
      </c>
      <c r="M211" s="8"/>
      <c r="N211" s="8"/>
      <c r="O211" s="8"/>
      <c r="P211" s="8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</row>
    <row r="212" spans="1:85" ht="30.75" customHeight="1">
      <c r="A212" s="70"/>
      <c r="B212" s="66"/>
      <c r="C212" s="174">
        <v>6060</v>
      </c>
      <c r="D212" s="67" t="s">
        <v>271</v>
      </c>
      <c r="E212" s="68">
        <v>23000</v>
      </c>
      <c r="F212" s="68">
        <v>0</v>
      </c>
      <c r="G212" s="68">
        <v>0</v>
      </c>
      <c r="H212" s="68">
        <v>0</v>
      </c>
      <c r="I212" s="68">
        <v>0</v>
      </c>
      <c r="J212" s="68">
        <v>0</v>
      </c>
      <c r="K212" s="68">
        <v>0</v>
      </c>
      <c r="L212" s="69">
        <v>23000</v>
      </c>
      <c r="M212" s="8"/>
      <c r="N212" s="8"/>
      <c r="O212" s="8"/>
      <c r="P212" s="8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</row>
    <row r="213" spans="1:85" ht="36" customHeight="1">
      <c r="A213" s="290"/>
      <c r="B213" s="38" t="s">
        <v>149</v>
      </c>
      <c r="C213" s="38"/>
      <c r="D213" s="39" t="s">
        <v>150</v>
      </c>
      <c r="E213" s="40">
        <f>E214+E215+E216+E217+E218+E219</f>
        <v>375136</v>
      </c>
      <c r="F213" s="40">
        <f>F214+F215+F216+F217+F218+F219</f>
        <v>375136</v>
      </c>
      <c r="G213" s="40">
        <f>G214+G215+G216+G217+G218+G219</f>
        <v>277070</v>
      </c>
      <c r="H213" s="40">
        <f>H214+H215+H216+H217+H218+H219</f>
        <v>59260</v>
      </c>
      <c r="I213" s="40">
        <v>270000</v>
      </c>
      <c r="J213" s="40">
        <v>0</v>
      </c>
      <c r="K213" s="40">
        <v>0</v>
      </c>
      <c r="L213" s="41">
        <v>0</v>
      </c>
      <c r="M213" s="30"/>
      <c r="N213" s="30"/>
      <c r="O213" s="30"/>
      <c r="P213" s="30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  <c r="BT213" s="31"/>
      <c r="BU213" s="31"/>
      <c r="BV213" s="31"/>
      <c r="BW213" s="31"/>
      <c r="BX213" s="31"/>
      <c r="BY213" s="31"/>
      <c r="BZ213" s="31"/>
      <c r="CA213" s="31"/>
      <c r="CB213" s="31"/>
      <c r="CC213" s="31"/>
      <c r="CD213" s="31"/>
      <c r="CE213" s="31"/>
      <c r="CF213" s="31"/>
      <c r="CG213" s="31"/>
    </row>
    <row r="214" spans="1:85" ht="30.75" customHeight="1">
      <c r="A214" s="70"/>
      <c r="B214" s="46"/>
      <c r="C214" s="46" t="s">
        <v>78</v>
      </c>
      <c r="D214" s="47" t="s">
        <v>263</v>
      </c>
      <c r="E214" s="48">
        <v>15770</v>
      </c>
      <c r="F214" s="48">
        <v>15770</v>
      </c>
      <c r="G214" s="48">
        <v>0</v>
      </c>
      <c r="H214" s="48">
        <v>0</v>
      </c>
      <c r="I214" s="48">
        <v>0</v>
      </c>
      <c r="J214" s="48">
        <v>0</v>
      </c>
      <c r="K214" s="48">
        <v>0</v>
      </c>
      <c r="L214" s="49">
        <v>0</v>
      </c>
      <c r="M214" s="8"/>
      <c r="N214" s="8"/>
      <c r="O214" s="8"/>
      <c r="P214" s="8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</row>
    <row r="215" spans="1:85" ht="30.75" customHeight="1">
      <c r="A215" s="78"/>
      <c r="B215" s="33"/>
      <c r="C215" s="33" t="s">
        <v>80</v>
      </c>
      <c r="D215" s="34" t="s">
        <v>266</v>
      </c>
      <c r="E215" s="35">
        <v>256600</v>
      </c>
      <c r="F215" s="35">
        <v>256600</v>
      </c>
      <c r="G215" s="35">
        <v>256600</v>
      </c>
      <c r="H215" s="35">
        <v>0</v>
      </c>
      <c r="I215" s="35">
        <v>0</v>
      </c>
      <c r="J215" s="35">
        <v>0</v>
      </c>
      <c r="K215" s="35">
        <v>0</v>
      </c>
      <c r="L215" s="36">
        <v>0</v>
      </c>
      <c r="M215" s="8"/>
      <c r="N215" s="8"/>
      <c r="O215" s="8"/>
      <c r="P215" s="8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</row>
    <row r="216" spans="1:85" ht="30.75" customHeight="1">
      <c r="A216" s="45"/>
      <c r="B216" s="33"/>
      <c r="C216" s="33" t="s">
        <v>81</v>
      </c>
      <c r="D216" s="34" t="s">
        <v>82</v>
      </c>
      <c r="E216" s="35">
        <v>20470</v>
      </c>
      <c r="F216" s="35">
        <v>20470</v>
      </c>
      <c r="G216" s="35">
        <v>20470</v>
      </c>
      <c r="H216" s="35">
        <v>0</v>
      </c>
      <c r="I216" s="35">
        <v>0</v>
      </c>
      <c r="J216" s="35">
        <v>0</v>
      </c>
      <c r="K216" s="35">
        <v>0</v>
      </c>
      <c r="L216" s="36">
        <v>0</v>
      </c>
      <c r="M216" s="8"/>
      <c r="N216" s="8"/>
      <c r="O216" s="8"/>
      <c r="P216" s="8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</row>
    <row r="217" spans="1:85" ht="30.75" customHeight="1">
      <c r="A217" s="32"/>
      <c r="B217" s="33"/>
      <c r="C217" s="33" t="s">
        <v>40</v>
      </c>
      <c r="D217" s="34" t="s">
        <v>41</v>
      </c>
      <c r="E217" s="35">
        <v>51800</v>
      </c>
      <c r="F217" s="35">
        <v>51800</v>
      </c>
      <c r="G217" s="35">
        <v>0</v>
      </c>
      <c r="H217" s="35">
        <v>51800</v>
      </c>
      <c r="I217" s="35">
        <v>0</v>
      </c>
      <c r="J217" s="35">
        <v>0</v>
      </c>
      <c r="K217" s="35">
        <v>0</v>
      </c>
      <c r="L217" s="36">
        <v>0</v>
      </c>
      <c r="M217" s="8"/>
      <c r="N217" s="8"/>
      <c r="O217" s="8"/>
      <c r="P217" s="8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</row>
    <row r="218" spans="1:85" ht="30.75" customHeight="1">
      <c r="A218" s="32"/>
      <c r="B218" s="33"/>
      <c r="C218" s="33" t="s">
        <v>63</v>
      </c>
      <c r="D218" s="34" t="s">
        <v>64</v>
      </c>
      <c r="E218" s="35">
        <v>7460</v>
      </c>
      <c r="F218" s="35">
        <v>7460</v>
      </c>
      <c r="G218" s="35">
        <v>0</v>
      </c>
      <c r="H218" s="35">
        <v>7460</v>
      </c>
      <c r="I218" s="35">
        <v>0</v>
      </c>
      <c r="J218" s="35">
        <v>0</v>
      </c>
      <c r="K218" s="35">
        <v>0</v>
      </c>
      <c r="L218" s="36">
        <v>0</v>
      </c>
      <c r="M218" s="8"/>
      <c r="N218" s="8"/>
      <c r="O218" s="8"/>
      <c r="P218" s="8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</row>
    <row r="219" spans="1:85" ht="30.75" customHeight="1">
      <c r="A219" s="146"/>
      <c r="B219" s="66"/>
      <c r="C219" s="66" t="s">
        <v>89</v>
      </c>
      <c r="D219" s="67" t="s">
        <v>90</v>
      </c>
      <c r="E219" s="68">
        <v>23036</v>
      </c>
      <c r="F219" s="68">
        <v>23036</v>
      </c>
      <c r="G219" s="68">
        <v>0</v>
      </c>
      <c r="H219" s="68">
        <v>0</v>
      </c>
      <c r="I219" s="68">
        <v>0</v>
      </c>
      <c r="J219" s="68">
        <v>0</v>
      </c>
      <c r="K219" s="68">
        <v>0</v>
      </c>
      <c r="L219" s="69">
        <v>0</v>
      </c>
      <c r="M219" s="8"/>
      <c r="N219" s="8"/>
      <c r="O219" s="8"/>
      <c r="P219" s="8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</row>
    <row r="220" spans="1:85" ht="30.75" customHeight="1" thickBot="1">
      <c r="A220" s="291"/>
      <c r="B220" s="217" t="s">
        <v>153</v>
      </c>
      <c r="C220" s="217"/>
      <c r="D220" s="218" t="s">
        <v>154</v>
      </c>
      <c r="E220" s="219">
        <f>E225+E226+E227+E228+E229+E230+E231+E232+E233+E234+E235+E236+E237+E238+E239+E240+E241+E242+E243+E244+E245+E246+E247+E248</f>
        <v>1460464</v>
      </c>
      <c r="F220" s="219">
        <f>F225+F226+F227+F228+F229+F230+F231+F232+F233+F234+F235+F236+F237+F238+F239+F240+F241+F242+F243+F244+F245+F246+F247</f>
        <v>1360464</v>
      </c>
      <c r="G220" s="219">
        <f>G225+G226+G227+G228+G229+G230+G231+G232+G233+G234+G235+G236+G237+G238+G239+G240+G241+G242+G243+G244+G245+G246+G247</f>
        <v>650000</v>
      </c>
      <c r="H220" s="219">
        <f>H225+H226+H227+H228+H229+H230+H231</f>
        <v>130000</v>
      </c>
      <c r="I220" s="219">
        <v>0</v>
      </c>
      <c r="J220" s="219">
        <v>0</v>
      </c>
      <c r="K220" s="219">
        <v>0</v>
      </c>
      <c r="L220" s="220">
        <f>L225+L226+L227+L228+L229+L230+L231+L232+L233+L234+L235+L236+L237+L238+L239+L240+L241+L242+L243+L244+L245+L246+L247+L248</f>
        <v>100000</v>
      </c>
      <c r="M220" s="30"/>
      <c r="N220" s="30"/>
      <c r="O220" s="30"/>
      <c r="P220" s="30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  <c r="BT220" s="31"/>
      <c r="BU220" s="31"/>
      <c r="BV220" s="31"/>
      <c r="BW220" s="31"/>
      <c r="BX220" s="31"/>
      <c r="BY220" s="31"/>
      <c r="BZ220" s="31"/>
      <c r="CA220" s="31"/>
      <c r="CB220" s="31"/>
      <c r="CC220" s="31"/>
      <c r="CD220" s="31"/>
      <c r="CE220" s="31"/>
      <c r="CF220" s="31"/>
      <c r="CG220" s="31"/>
    </row>
    <row r="221" spans="1:85" ht="30.75" customHeight="1" thickTop="1">
      <c r="A221" s="192"/>
      <c r="B221" s="211"/>
      <c r="C221" s="211"/>
      <c r="D221" s="212"/>
      <c r="E221" s="213"/>
      <c r="F221" s="213"/>
      <c r="G221" s="213"/>
      <c r="H221" s="213"/>
      <c r="I221" s="213"/>
      <c r="J221" s="213"/>
      <c r="K221" s="213"/>
      <c r="L221" s="213"/>
      <c r="M221" s="30"/>
      <c r="N221" s="30"/>
      <c r="O221" s="30"/>
      <c r="P221" s="30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  <c r="BT221" s="31"/>
      <c r="BU221" s="31"/>
      <c r="BV221" s="31"/>
      <c r="BW221" s="31"/>
      <c r="BX221" s="31"/>
      <c r="BY221" s="31"/>
      <c r="BZ221" s="31"/>
      <c r="CA221" s="31"/>
      <c r="CB221" s="31"/>
      <c r="CC221" s="31"/>
      <c r="CD221" s="31"/>
      <c r="CE221" s="31"/>
      <c r="CF221" s="31"/>
      <c r="CG221" s="31"/>
    </row>
    <row r="222" spans="1:85" ht="30.75" customHeight="1">
      <c r="A222" s="175"/>
      <c r="B222" s="222"/>
      <c r="C222" s="222"/>
      <c r="D222" s="223"/>
      <c r="E222" s="224"/>
      <c r="F222" s="224"/>
      <c r="G222" s="224"/>
      <c r="H222" s="224"/>
      <c r="I222" s="224"/>
      <c r="J222" s="224"/>
      <c r="K222" s="224"/>
      <c r="L222" s="224"/>
      <c r="M222" s="30"/>
      <c r="N222" s="30"/>
      <c r="O222" s="30"/>
      <c r="P222" s="30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  <c r="BT222" s="31"/>
      <c r="BU222" s="31"/>
      <c r="BV222" s="31"/>
      <c r="BW222" s="31"/>
      <c r="BX222" s="31"/>
      <c r="BY222" s="31"/>
      <c r="BZ222" s="31"/>
      <c r="CA222" s="31"/>
      <c r="CB222" s="31"/>
      <c r="CC222" s="31"/>
      <c r="CD222" s="31"/>
      <c r="CE222" s="31"/>
      <c r="CF222" s="31"/>
      <c r="CG222" s="31"/>
    </row>
    <row r="223" spans="1:85" ht="13.5" customHeight="1" thickBot="1">
      <c r="A223" s="195"/>
      <c r="B223" s="214"/>
      <c r="C223" s="214"/>
      <c r="D223" s="215"/>
      <c r="E223" s="216"/>
      <c r="F223" s="216"/>
      <c r="G223" s="216"/>
      <c r="H223" s="216"/>
      <c r="I223" s="216"/>
      <c r="J223" s="216"/>
      <c r="K223" s="216"/>
      <c r="L223" s="216"/>
      <c r="M223" s="30"/>
      <c r="N223" s="30"/>
      <c r="O223" s="30"/>
      <c r="P223" s="30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  <c r="BT223" s="31"/>
      <c r="BU223" s="31"/>
      <c r="BV223" s="31"/>
      <c r="BW223" s="31"/>
      <c r="BX223" s="31"/>
      <c r="BY223" s="31"/>
      <c r="BZ223" s="31"/>
      <c r="CA223" s="31"/>
      <c r="CB223" s="31"/>
      <c r="CC223" s="31"/>
      <c r="CD223" s="31"/>
      <c r="CE223" s="31"/>
      <c r="CF223" s="31"/>
      <c r="CG223" s="31"/>
    </row>
    <row r="224" spans="1:85" ht="15.75" customHeight="1" thickBot="1" thickTop="1">
      <c r="A224" s="190">
        <v>1</v>
      </c>
      <c r="B224" s="189">
        <v>2</v>
      </c>
      <c r="C224" s="189">
        <v>3</v>
      </c>
      <c r="D224" s="189">
        <v>4</v>
      </c>
      <c r="E224" s="189">
        <v>5</v>
      </c>
      <c r="F224" s="189">
        <v>6</v>
      </c>
      <c r="G224" s="189">
        <v>7</v>
      </c>
      <c r="H224" s="189">
        <v>8</v>
      </c>
      <c r="I224" s="189">
        <v>9</v>
      </c>
      <c r="J224" s="189">
        <v>10</v>
      </c>
      <c r="K224" s="189">
        <v>11</v>
      </c>
      <c r="L224" s="191">
        <v>12</v>
      </c>
      <c r="M224" s="30"/>
      <c r="N224" s="30"/>
      <c r="O224" s="30"/>
      <c r="P224" s="30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  <c r="BT224" s="31"/>
      <c r="BU224" s="31"/>
      <c r="BV224" s="31"/>
      <c r="BW224" s="31"/>
      <c r="BX224" s="31"/>
      <c r="BY224" s="31"/>
      <c r="BZ224" s="31"/>
      <c r="CA224" s="31"/>
      <c r="CB224" s="31"/>
      <c r="CC224" s="31"/>
      <c r="CD224" s="31"/>
      <c r="CE224" s="31"/>
      <c r="CF224" s="31"/>
      <c r="CG224" s="31"/>
    </row>
    <row r="225" spans="1:85" ht="45" customHeight="1">
      <c r="A225" s="70"/>
      <c r="B225" s="221"/>
      <c r="C225" s="160" t="s">
        <v>285</v>
      </c>
      <c r="D225" s="47" t="s">
        <v>286</v>
      </c>
      <c r="E225" s="48">
        <v>270000</v>
      </c>
      <c r="F225" s="48">
        <v>270000</v>
      </c>
      <c r="G225" s="48">
        <v>0</v>
      </c>
      <c r="H225" s="48">
        <v>0</v>
      </c>
      <c r="I225" s="48">
        <v>270000</v>
      </c>
      <c r="J225" s="48">
        <v>0</v>
      </c>
      <c r="K225" s="48">
        <v>0</v>
      </c>
      <c r="L225" s="49">
        <v>0</v>
      </c>
      <c r="M225" s="30"/>
      <c r="N225" s="30"/>
      <c r="O225" s="30"/>
      <c r="P225" s="30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  <c r="BT225" s="31"/>
      <c r="BU225" s="31"/>
      <c r="BV225" s="31"/>
      <c r="BW225" s="31"/>
      <c r="BX225" s="31"/>
      <c r="BY225" s="31"/>
      <c r="BZ225" s="31"/>
      <c r="CA225" s="31"/>
      <c r="CB225" s="31"/>
      <c r="CC225" s="31"/>
      <c r="CD225" s="31"/>
      <c r="CE225" s="31"/>
      <c r="CF225" s="31"/>
      <c r="CG225" s="31"/>
    </row>
    <row r="226" spans="1:85" ht="28.5" customHeight="1">
      <c r="A226" s="78"/>
      <c r="B226" s="46"/>
      <c r="C226" s="46" t="s">
        <v>78</v>
      </c>
      <c r="D226" s="47" t="s">
        <v>79</v>
      </c>
      <c r="E226" s="48">
        <v>4000</v>
      </c>
      <c r="F226" s="48">
        <v>4000</v>
      </c>
      <c r="G226" s="48">
        <v>0</v>
      </c>
      <c r="H226" s="48">
        <v>0</v>
      </c>
      <c r="I226" s="48">
        <v>0</v>
      </c>
      <c r="J226" s="48">
        <v>0</v>
      </c>
      <c r="K226" s="48">
        <v>0</v>
      </c>
      <c r="L226" s="49">
        <v>0</v>
      </c>
      <c r="M226" s="8"/>
      <c r="N226" s="8"/>
      <c r="O226" s="8"/>
      <c r="P226" s="8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</row>
    <row r="227" spans="1:85" ht="28.5" customHeight="1">
      <c r="A227" s="76"/>
      <c r="B227" s="33"/>
      <c r="C227" s="33" t="s">
        <v>80</v>
      </c>
      <c r="D227" s="34" t="s">
        <v>266</v>
      </c>
      <c r="E227" s="35">
        <v>602000</v>
      </c>
      <c r="F227" s="35">
        <v>602000</v>
      </c>
      <c r="G227" s="35">
        <v>602000</v>
      </c>
      <c r="H227" s="35">
        <v>0</v>
      </c>
      <c r="I227" s="35">
        <v>0</v>
      </c>
      <c r="J227" s="35">
        <v>0</v>
      </c>
      <c r="K227" s="35">
        <v>0</v>
      </c>
      <c r="L227" s="36">
        <v>0</v>
      </c>
      <c r="M227" s="8"/>
      <c r="N227" s="8"/>
      <c r="O227" s="8"/>
      <c r="P227" s="8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</row>
    <row r="228" spans="1:85" ht="21.75" customHeight="1">
      <c r="A228" s="45"/>
      <c r="B228" s="33"/>
      <c r="C228" s="33" t="s">
        <v>81</v>
      </c>
      <c r="D228" s="34" t="s">
        <v>82</v>
      </c>
      <c r="E228" s="35">
        <v>46500</v>
      </c>
      <c r="F228" s="35">
        <v>46500</v>
      </c>
      <c r="G228" s="35">
        <v>46500</v>
      </c>
      <c r="H228" s="35">
        <v>0</v>
      </c>
      <c r="I228" s="35">
        <v>0</v>
      </c>
      <c r="J228" s="35">
        <v>0</v>
      </c>
      <c r="K228" s="35">
        <v>0</v>
      </c>
      <c r="L228" s="36">
        <v>0</v>
      </c>
      <c r="M228" s="8"/>
      <c r="N228" s="8"/>
      <c r="O228" s="8"/>
      <c r="P228" s="8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</row>
    <row r="229" spans="1:85" ht="22.5" customHeight="1">
      <c r="A229" s="32"/>
      <c r="B229" s="33"/>
      <c r="C229" s="33" t="s">
        <v>40</v>
      </c>
      <c r="D229" s="34" t="s">
        <v>41</v>
      </c>
      <c r="E229" s="35">
        <v>113500</v>
      </c>
      <c r="F229" s="35">
        <v>113500</v>
      </c>
      <c r="G229" s="35">
        <v>0</v>
      </c>
      <c r="H229" s="35">
        <v>113500</v>
      </c>
      <c r="I229" s="35">
        <v>0</v>
      </c>
      <c r="J229" s="35">
        <v>0</v>
      </c>
      <c r="K229" s="35">
        <v>0</v>
      </c>
      <c r="L229" s="36">
        <v>0</v>
      </c>
      <c r="M229" s="8"/>
      <c r="N229" s="8"/>
      <c r="O229" s="8"/>
      <c r="P229" s="8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</row>
    <row r="230" spans="1:85" ht="27.75" customHeight="1">
      <c r="A230" s="32"/>
      <c r="B230" s="33"/>
      <c r="C230" s="33" t="s">
        <v>63</v>
      </c>
      <c r="D230" s="34" t="s">
        <v>64</v>
      </c>
      <c r="E230" s="35">
        <v>16500</v>
      </c>
      <c r="F230" s="35">
        <v>16500</v>
      </c>
      <c r="G230" s="35">
        <v>0</v>
      </c>
      <c r="H230" s="35">
        <v>16500</v>
      </c>
      <c r="I230" s="35">
        <v>0</v>
      </c>
      <c r="J230" s="35">
        <v>0</v>
      </c>
      <c r="K230" s="35">
        <v>0</v>
      </c>
      <c r="L230" s="36">
        <v>0</v>
      </c>
      <c r="M230" s="8"/>
      <c r="N230" s="8"/>
      <c r="O230" s="8"/>
      <c r="P230" s="8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</row>
    <row r="231" spans="1:85" ht="27.75" customHeight="1">
      <c r="A231" s="32"/>
      <c r="B231" s="33"/>
      <c r="C231" s="33" t="s">
        <v>42</v>
      </c>
      <c r="D231" s="34" t="s">
        <v>43</v>
      </c>
      <c r="E231" s="35">
        <v>1500</v>
      </c>
      <c r="F231" s="35">
        <v>1500</v>
      </c>
      <c r="G231" s="35">
        <v>1500</v>
      </c>
      <c r="H231" s="35">
        <v>0</v>
      </c>
      <c r="I231" s="35">
        <v>0</v>
      </c>
      <c r="J231" s="35">
        <v>0</v>
      </c>
      <c r="K231" s="35">
        <v>0</v>
      </c>
      <c r="L231" s="36">
        <v>0</v>
      </c>
      <c r="M231" s="8"/>
      <c r="N231" s="8"/>
      <c r="O231" s="8"/>
      <c r="P231" s="8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</row>
    <row r="232" spans="1:85" ht="27" customHeight="1">
      <c r="A232" s="32"/>
      <c r="B232" s="33"/>
      <c r="C232" s="33" t="s">
        <v>16</v>
      </c>
      <c r="D232" s="34" t="s">
        <v>235</v>
      </c>
      <c r="E232" s="35">
        <v>17000</v>
      </c>
      <c r="F232" s="35">
        <v>17000</v>
      </c>
      <c r="G232" s="35">
        <v>0</v>
      </c>
      <c r="H232" s="35">
        <v>0</v>
      </c>
      <c r="I232" s="35">
        <v>0</v>
      </c>
      <c r="J232" s="35">
        <v>0</v>
      </c>
      <c r="K232" s="35">
        <v>0</v>
      </c>
      <c r="L232" s="36">
        <v>0</v>
      </c>
      <c r="M232" s="8"/>
      <c r="N232" s="8"/>
      <c r="O232" s="8"/>
      <c r="P232" s="8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</row>
    <row r="233" spans="1:85" ht="27.75" customHeight="1">
      <c r="A233" s="146"/>
      <c r="B233" s="103"/>
      <c r="C233" s="103" t="s">
        <v>236</v>
      </c>
      <c r="D233" s="104" t="s">
        <v>237</v>
      </c>
      <c r="E233" s="105">
        <v>150000</v>
      </c>
      <c r="F233" s="105">
        <v>150000</v>
      </c>
      <c r="G233" s="105">
        <v>0</v>
      </c>
      <c r="H233" s="105">
        <v>0</v>
      </c>
      <c r="I233" s="105">
        <v>0</v>
      </c>
      <c r="J233" s="105">
        <v>0</v>
      </c>
      <c r="K233" s="105">
        <v>0</v>
      </c>
      <c r="L233" s="106">
        <v>0</v>
      </c>
      <c r="M233" s="8"/>
      <c r="N233" s="8"/>
      <c r="O233" s="8"/>
      <c r="P233" s="8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</row>
    <row r="234" spans="1:85" ht="28.5" customHeight="1">
      <c r="A234" s="32"/>
      <c r="B234" s="33"/>
      <c r="C234" s="33" t="s">
        <v>144</v>
      </c>
      <c r="D234" s="34" t="s">
        <v>238</v>
      </c>
      <c r="E234" s="35">
        <v>8000</v>
      </c>
      <c r="F234" s="35">
        <v>8000</v>
      </c>
      <c r="G234" s="35">
        <v>0</v>
      </c>
      <c r="H234" s="35">
        <v>0</v>
      </c>
      <c r="I234" s="35">
        <v>0</v>
      </c>
      <c r="J234" s="35">
        <v>0</v>
      </c>
      <c r="K234" s="35">
        <v>0</v>
      </c>
      <c r="L234" s="36">
        <v>0</v>
      </c>
      <c r="M234" s="8"/>
      <c r="N234" s="8"/>
      <c r="O234" s="8"/>
      <c r="P234" s="8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</row>
    <row r="235" spans="1:85" ht="24.75" customHeight="1">
      <c r="A235" s="146"/>
      <c r="B235" s="33"/>
      <c r="C235" s="33" t="s">
        <v>32</v>
      </c>
      <c r="D235" s="34" t="s">
        <v>239</v>
      </c>
      <c r="E235" s="35">
        <v>36000</v>
      </c>
      <c r="F235" s="35">
        <v>36000</v>
      </c>
      <c r="G235" s="35">
        <v>0</v>
      </c>
      <c r="H235" s="35">
        <v>0</v>
      </c>
      <c r="I235" s="35">
        <v>0</v>
      </c>
      <c r="J235" s="35">
        <v>0</v>
      </c>
      <c r="K235" s="35">
        <v>0</v>
      </c>
      <c r="L235" s="36">
        <v>0</v>
      </c>
      <c r="M235" s="8"/>
      <c r="N235" s="8"/>
      <c r="O235" s="8"/>
      <c r="P235" s="8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</row>
    <row r="236" spans="1:85" ht="27.75" customHeight="1">
      <c r="A236" s="32"/>
      <c r="B236" s="33"/>
      <c r="C236" s="80">
        <v>4270</v>
      </c>
      <c r="D236" s="34" t="s">
        <v>35</v>
      </c>
      <c r="E236" s="35">
        <v>15000</v>
      </c>
      <c r="F236" s="35">
        <v>15000</v>
      </c>
      <c r="G236" s="35">
        <v>0</v>
      </c>
      <c r="H236" s="35">
        <v>0</v>
      </c>
      <c r="I236" s="35">
        <v>0</v>
      </c>
      <c r="J236" s="35">
        <v>0</v>
      </c>
      <c r="K236" s="35">
        <v>0</v>
      </c>
      <c r="L236" s="36">
        <v>0</v>
      </c>
      <c r="M236" s="8"/>
      <c r="N236" s="8"/>
      <c r="O236" s="8"/>
      <c r="P236" s="8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</row>
    <row r="237" spans="1:85" ht="25.5" customHeight="1">
      <c r="A237" s="32"/>
      <c r="B237" s="33"/>
      <c r="C237" s="33" t="s">
        <v>83</v>
      </c>
      <c r="D237" s="34" t="s">
        <v>84</v>
      </c>
      <c r="E237" s="35">
        <v>1500</v>
      </c>
      <c r="F237" s="35">
        <v>1500</v>
      </c>
      <c r="G237" s="35">
        <v>0</v>
      </c>
      <c r="H237" s="35">
        <v>0</v>
      </c>
      <c r="I237" s="35">
        <v>0</v>
      </c>
      <c r="J237" s="35">
        <v>0</v>
      </c>
      <c r="K237" s="35">
        <v>0</v>
      </c>
      <c r="L237" s="36">
        <v>0</v>
      </c>
      <c r="M237" s="8"/>
      <c r="N237" s="8"/>
      <c r="O237" s="8"/>
      <c r="P237" s="8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</row>
    <row r="238" spans="1:85" ht="25.5" customHeight="1">
      <c r="A238" s="32"/>
      <c r="B238" s="33"/>
      <c r="C238" s="33" t="s">
        <v>24</v>
      </c>
      <c r="D238" s="34" t="s">
        <v>25</v>
      </c>
      <c r="E238" s="35">
        <v>30000</v>
      </c>
      <c r="F238" s="35">
        <v>30000</v>
      </c>
      <c r="G238" s="35">
        <v>0</v>
      </c>
      <c r="H238" s="35">
        <v>0</v>
      </c>
      <c r="I238" s="35">
        <v>0</v>
      </c>
      <c r="J238" s="35">
        <v>0</v>
      </c>
      <c r="K238" s="35">
        <v>0</v>
      </c>
      <c r="L238" s="36">
        <v>0</v>
      </c>
      <c r="M238" s="8"/>
      <c r="N238" s="8"/>
      <c r="O238" s="8"/>
      <c r="P238" s="8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</row>
    <row r="239" spans="1:85" ht="24.75" customHeight="1">
      <c r="A239" s="32"/>
      <c r="B239" s="33"/>
      <c r="C239" s="33" t="s">
        <v>103</v>
      </c>
      <c r="D239" s="34" t="s">
        <v>104</v>
      </c>
      <c r="E239" s="35">
        <v>1000</v>
      </c>
      <c r="F239" s="35">
        <v>1000</v>
      </c>
      <c r="G239" s="35">
        <v>0</v>
      </c>
      <c r="H239" s="35">
        <v>0</v>
      </c>
      <c r="I239" s="35">
        <v>0</v>
      </c>
      <c r="J239" s="35">
        <v>0</v>
      </c>
      <c r="K239" s="35">
        <v>0</v>
      </c>
      <c r="L239" s="36">
        <v>0</v>
      </c>
      <c r="M239" s="8"/>
      <c r="N239" s="8"/>
      <c r="O239" s="8"/>
      <c r="P239" s="8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</row>
    <row r="240" spans="1:85" ht="28.5" customHeight="1">
      <c r="A240" s="32"/>
      <c r="B240" s="33"/>
      <c r="C240" s="33" t="s">
        <v>88</v>
      </c>
      <c r="D240" s="34" t="s">
        <v>241</v>
      </c>
      <c r="E240" s="35">
        <v>3600</v>
      </c>
      <c r="F240" s="35">
        <v>3600</v>
      </c>
      <c r="G240" s="35">
        <v>0</v>
      </c>
      <c r="H240" s="35">
        <v>0</v>
      </c>
      <c r="I240" s="35">
        <v>0</v>
      </c>
      <c r="J240" s="35">
        <v>0</v>
      </c>
      <c r="K240" s="35">
        <v>0</v>
      </c>
      <c r="L240" s="36">
        <v>0</v>
      </c>
      <c r="M240" s="8"/>
      <c r="N240" s="8"/>
      <c r="O240" s="8"/>
      <c r="P240" s="8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</row>
    <row r="241" spans="1:85" ht="25.5" customHeight="1">
      <c r="A241" s="32"/>
      <c r="B241" s="33"/>
      <c r="C241" s="33" t="s">
        <v>72</v>
      </c>
      <c r="D241" s="34" t="s">
        <v>147</v>
      </c>
      <c r="E241" s="35">
        <v>500</v>
      </c>
      <c r="F241" s="35">
        <v>500</v>
      </c>
      <c r="G241" s="35">
        <v>0</v>
      </c>
      <c r="H241" s="35">
        <v>0</v>
      </c>
      <c r="I241" s="35">
        <v>0</v>
      </c>
      <c r="J241" s="35">
        <v>0</v>
      </c>
      <c r="K241" s="35">
        <v>0</v>
      </c>
      <c r="L241" s="36">
        <v>0</v>
      </c>
      <c r="M241" s="8"/>
      <c r="N241" s="8"/>
      <c r="O241" s="8"/>
      <c r="P241" s="8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</row>
    <row r="242" spans="1:85" ht="27" customHeight="1">
      <c r="A242" s="32"/>
      <c r="B242" s="33"/>
      <c r="C242" s="33" t="s">
        <v>26</v>
      </c>
      <c r="D242" s="34" t="s">
        <v>53</v>
      </c>
      <c r="E242" s="35">
        <v>800</v>
      </c>
      <c r="F242" s="35">
        <v>800</v>
      </c>
      <c r="G242" s="35">
        <v>0</v>
      </c>
      <c r="H242" s="35">
        <v>0</v>
      </c>
      <c r="I242" s="35">
        <v>0</v>
      </c>
      <c r="J242" s="35">
        <v>0</v>
      </c>
      <c r="K242" s="35">
        <v>0</v>
      </c>
      <c r="L242" s="36">
        <v>0</v>
      </c>
      <c r="M242" s="8"/>
      <c r="N242" s="8"/>
      <c r="O242" s="8"/>
      <c r="P242" s="8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</row>
    <row r="243" spans="1:85" ht="28.5" customHeight="1">
      <c r="A243" s="32"/>
      <c r="B243" s="33"/>
      <c r="C243" s="33" t="s">
        <v>89</v>
      </c>
      <c r="D243" s="34" t="s">
        <v>242</v>
      </c>
      <c r="E243" s="35">
        <v>40264</v>
      </c>
      <c r="F243" s="35">
        <v>40264</v>
      </c>
      <c r="G243" s="35">
        <v>0</v>
      </c>
      <c r="H243" s="35">
        <v>0</v>
      </c>
      <c r="I243" s="35">
        <v>0</v>
      </c>
      <c r="J243" s="35">
        <v>0</v>
      </c>
      <c r="K243" s="35">
        <v>0</v>
      </c>
      <c r="L243" s="36">
        <v>0</v>
      </c>
      <c r="M243" s="8"/>
      <c r="N243" s="8"/>
      <c r="O243" s="8"/>
      <c r="P243" s="8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</row>
    <row r="244" spans="1:85" ht="30.75" customHeight="1">
      <c r="A244" s="32"/>
      <c r="B244" s="33"/>
      <c r="C244" s="80">
        <v>4700</v>
      </c>
      <c r="D244" s="34" t="s">
        <v>258</v>
      </c>
      <c r="E244" s="35">
        <v>800</v>
      </c>
      <c r="F244" s="35">
        <v>800</v>
      </c>
      <c r="G244" s="35">
        <v>0</v>
      </c>
      <c r="H244" s="35">
        <v>0</v>
      </c>
      <c r="I244" s="35">
        <v>0</v>
      </c>
      <c r="J244" s="35">
        <v>0</v>
      </c>
      <c r="K244" s="35">
        <v>0</v>
      </c>
      <c r="L244" s="36">
        <v>0</v>
      </c>
      <c r="M244" s="8"/>
      <c r="N244" s="8"/>
      <c r="O244" s="8"/>
      <c r="P244" s="8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</row>
    <row r="245" spans="1:85" ht="42.75" customHeight="1">
      <c r="A245" s="32"/>
      <c r="B245" s="33"/>
      <c r="C245" s="33" t="s">
        <v>91</v>
      </c>
      <c r="D245" s="34" t="s">
        <v>264</v>
      </c>
      <c r="E245" s="35">
        <v>1000</v>
      </c>
      <c r="F245" s="35">
        <v>1000</v>
      </c>
      <c r="G245" s="35">
        <v>0</v>
      </c>
      <c r="H245" s="35">
        <v>0</v>
      </c>
      <c r="I245" s="35">
        <v>0</v>
      </c>
      <c r="J245" s="35">
        <v>0</v>
      </c>
      <c r="K245" s="35">
        <v>0</v>
      </c>
      <c r="L245" s="36">
        <v>0</v>
      </c>
      <c r="M245" s="8"/>
      <c r="N245" s="8"/>
      <c r="O245" s="8"/>
      <c r="P245" s="8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</row>
    <row r="246" spans="1:85" ht="28.5" customHeight="1">
      <c r="A246" s="184"/>
      <c r="B246" s="275"/>
      <c r="C246" s="275" t="s">
        <v>93</v>
      </c>
      <c r="D246" s="276" t="s">
        <v>94</v>
      </c>
      <c r="E246" s="277">
        <v>1000</v>
      </c>
      <c r="F246" s="277">
        <v>1000</v>
      </c>
      <c r="G246" s="105">
        <v>0</v>
      </c>
      <c r="H246" s="105">
        <v>0</v>
      </c>
      <c r="I246" s="105">
        <v>0</v>
      </c>
      <c r="J246" s="105">
        <v>0</v>
      </c>
      <c r="K246" s="105">
        <v>0</v>
      </c>
      <c r="L246" s="106">
        <v>0</v>
      </c>
      <c r="M246" s="143"/>
      <c r="N246" s="143"/>
      <c r="O246" s="143"/>
      <c r="P246" s="143"/>
      <c r="Q246" s="144"/>
      <c r="R246" s="144"/>
      <c r="S246" s="144"/>
      <c r="T246" s="144"/>
      <c r="U246" s="144"/>
      <c r="V246" s="144"/>
      <c r="W246" s="144"/>
      <c r="X246" s="144"/>
      <c r="Y246" s="144"/>
      <c r="Z246" s="144"/>
      <c r="AA246" s="144"/>
      <c r="AB246" s="144"/>
      <c r="AC246" s="144"/>
      <c r="AD246" s="144"/>
      <c r="AE246" s="144"/>
      <c r="AF246" s="144"/>
      <c r="AG246" s="144"/>
      <c r="AH246" s="144"/>
      <c r="AI246" s="144"/>
      <c r="AJ246" s="144"/>
      <c r="AK246" s="144"/>
      <c r="AL246" s="144"/>
      <c r="AM246" s="144"/>
      <c r="AN246" s="144"/>
      <c r="AO246" s="144"/>
      <c r="AP246" s="144"/>
      <c r="AQ246" s="144"/>
      <c r="AR246" s="144"/>
      <c r="AS246" s="144"/>
      <c r="AT246" s="144"/>
      <c r="AU246" s="144"/>
      <c r="AV246" s="144"/>
      <c r="AW246" s="144"/>
      <c r="AX246" s="144"/>
      <c r="AY246" s="144"/>
      <c r="AZ246" s="144"/>
      <c r="BA246" s="144"/>
      <c r="BB246" s="144"/>
      <c r="BC246" s="144"/>
      <c r="BD246" s="144"/>
      <c r="BE246" s="144"/>
      <c r="BF246" s="144"/>
      <c r="BG246" s="144"/>
      <c r="BH246" s="144"/>
      <c r="BI246" s="144"/>
      <c r="BJ246" s="144"/>
      <c r="BK246" s="144"/>
      <c r="BL246" s="144"/>
      <c r="BM246" s="144"/>
      <c r="BN246" s="144"/>
      <c r="BO246" s="144"/>
      <c r="BP246" s="144"/>
      <c r="BQ246" s="144"/>
      <c r="BR246" s="144"/>
      <c r="BS246" s="144"/>
      <c r="BT246" s="144"/>
      <c r="BU246" s="144"/>
      <c r="BV246" s="144"/>
      <c r="BW246" s="144"/>
      <c r="BX246" s="144"/>
      <c r="BY246" s="144"/>
      <c r="BZ246" s="144"/>
      <c r="CA246" s="144"/>
      <c r="CB246" s="144"/>
      <c r="CC246" s="144"/>
      <c r="CD246" s="144"/>
      <c r="CE246" s="144"/>
      <c r="CF246" s="144"/>
      <c r="CG246" s="144"/>
    </row>
    <row r="247" spans="1:85" ht="45.75" customHeight="1">
      <c r="A247" s="294"/>
      <c r="B247" s="292"/>
      <c r="C247" s="286" t="s">
        <v>283</v>
      </c>
      <c r="D247" s="276" t="s">
        <v>296</v>
      </c>
      <c r="E247" s="277">
        <v>85000</v>
      </c>
      <c r="F247" s="277">
        <v>0</v>
      </c>
      <c r="G247" s="105">
        <v>0</v>
      </c>
      <c r="H247" s="105">
        <v>0</v>
      </c>
      <c r="I247" s="105">
        <v>0</v>
      </c>
      <c r="J247" s="105">
        <v>0</v>
      </c>
      <c r="K247" s="105">
        <v>0</v>
      </c>
      <c r="L247" s="106">
        <v>85000</v>
      </c>
      <c r="M247" s="143"/>
      <c r="N247" s="143"/>
      <c r="O247" s="143"/>
      <c r="P247" s="143"/>
      <c r="Q247" s="144"/>
      <c r="R247" s="144"/>
      <c r="S247" s="144"/>
      <c r="T247" s="144"/>
      <c r="U247" s="144"/>
      <c r="V247" s="144"/>
      <c r="W247" s="144"/>
      <c r="X247" s="144"/>
      <c r="Y247" s="144"/>
      <c r="Z247" s="144"/>
      <c r="AA247" s="144"/>
      <c r="AB247" s="144"/>
      <c r="AC247" s="144"/>
      <c r="AD247" s="144"/>
      <c r="AE247" s="144"/>
      <c r="AF247" s="144"/>
      <c r="AG247" s="144"/>
      <c r="AH247" s="144"/>
      <c r="AI247" s="144"/>
      <c r="AJ247" s="144"/>
      <c r="AK247" s="144"/>
      <c r="AL247" s="144"/>
      <c r="AM247" s="144"/>
      <c r="AN247" s="144"/>
      <c r="AO247" s="144"/>
      <c r="AP247" s="144"/>
      <c r="AQ247" s="144"/>
      <c r="AR247" s="144"/>
      <c r="AS247" s="144"/>
      <c r="AT247" s="144"/>
      <c r="AU247" s="144"/>
      <c r="AV247" s="144"/>
      <c r="AW247" s="144"/>
      <c r="AX247" s="144"/>
      <c r="AY247" s="144"/>
      <c r="AZ247" s="144"/>
      <c r="BA247" s="144"/>
      <c r="BB247" s="144"/>
      <c r="BC247" s="144"/>
      <c r="BD247" s="144"/>
      <c r="BE247" s="144"/>
      <c r="BF247" s="144"/>
      <c r="BG247" s="144"/>
      <c r="BH247" s="144"/>
      <c r="BI247" s="144"/>
      <c r="BJ247" s="144"/>
      <c r="BK247" s="144"/>
      <c r="BL247" s="144"/>
      <c r="BM247" s="144"/>
      <c r="BN247" s="144"/>
      <c r="BO247" s="144"/>
      <c r="BP247" s="144"/>
      <c r="BQ247" s="144"/>
      <c r="BR247" s="144"/>
      <c r="BS247" s="144"/>
      <c r="BT247" s="144"/>
      <c r="BU247" s="144"/>
      <c r="BV247" s="144"/>
      <c r="BW247" s="144"/>
      <c r="BX247" s="144"/>
      <c r="BY247" s="144"/>
      <c r="BZ247" s="144"/>
      <c r="CA247" s="144"/>
      <c r="CB247" s="144"/>
      <c r="CC247" s="144"/>
      <c r="CD247" s="144"/>
      <c r="CE247" s="144"/>
      <c r="CF247" s="144"/>
      <c r="CG247" s="144"/>
    </row>
    <row r="248" spans="1:85" ht="45.75" customHeight="1" thickBot="1">
      <c r="A248" s="295"/>
      <c r="B248" s="293"/>
      <c r="C248" s="278" t="s">
        <v>284</v>
      </c>
      <c r="D248" s="225" t="s">
        <v>300</v>
      </c>
      <c r="E248" s="226">
        <v>15000</v>
      </c>
      <c r="F248" s="226">
        <v>0</v>
      </c>
      <c r="G248" s="89">
        <v>0</v>
      </c>
      <c r="H248" s="89">
        <v>0</v>
      </c>
      <c r="I248" s="89">
        <v>0</v>
      </c>
      <c r="J248" s="89">
        <v>0</v>
      </c>
      <c r="K248" s="89">
        <v>0</v>
      </c>
      <c r="L248" s="90">
        <v>15000</v>
      </c>
      <c r="M248" s="143"/>
      <c r="N248" s="143"/>
      <c r="O248" s="143"/>
      <c r="P248" s="143"/>
      <c r="Q248" s="144"/>
      <c r="R248" s="144"/>
      <c r="S248" s="144"/>
      <c r="T248" s="144"/>
      <c r="U248" s="144"/>
      <c r="V248" s="144"/>
      <c r="W248" s="144"/>
      <c r="X248" s="144"/>
      <c r="Y248" s="144"/>
      <c r="Z248" s="144"/>
      <c r="AA248" s="144"/>
      <c r="AB248" s="144"/>
      <c r="AC248" s="144"/>
      <c r="AD248" s="144"/>
      <c r="AE248" s="144"/>
      <c r="AF248" s="144"/>
      <c r="AG248" s="144"/>
      <c r="AH248" s="144"/>
      <c r="AI248" s="144"/>
      <c r="AJ248" s="144"/>
      <c r="AK248" s="144"/>
      <c r="AL248" s="144"/>
      <c r="AM248" s="144"/>
      <c r="AN248" s="144"/>
      <c r="AO248" s="144"/>
      <c r="AP248" s="144"/>
      <c r="AQ248" s="144"/>
      <c r="AR248" s="144"/>
      <c r="AS248" s="144"/>
      <c r="AT248" s="144"/>
      <c r="AU248" s="144"/>
      <c r="AV248" s="144"/>
      <c r="AW248" s="144"/>
      <c r="AX248" s="144"/>
      <c r="AY248" s="144"/>
      <c r="AZ248" s="144"/>
      <c r="BA248" s="144"/>
      <c r="BB248" s="144"/>
      <c r="BC248" s="144"/>
      <c r="BD248" s="144"/>
      <c r="BE248" s="144"/>
      <c r="BF248" s="144"/>
      <c r="BG248" s="144"/>
      <c r="BH248" s="144"/>
      <c r="BI248" s="144"/>
      <c r="BJ248" s="144"/>
      <c r="BK248" s="144"/>
      <c r="BL248" s="144"/>
      <c r="BM248" s="144"/>
      <c r="BN248" s="144"/>
      <c r="BO248" s="144"/>
      <c r="BP248" s="144"/>
      <c r="BQ248" s="144"/>
      <c r="BR248" s="144"/>
      <c r="BS248" s="144"/>
      <c r="BT248" s="144"/>
      <c r="BU248" s="144"/>
      <c r="BV248" s="144"/>
      <c r="BW248" s="144"/>
      <c r="BX248" s="144"/>
      <c r="BY248" s="144"/>
      <c r="BZ248" s="144"/>
      <c r="CA248" s="144"/>
      <c r="CB248" s="144"/>
      <c r="CC248" s="144"/>
      <c r="CD248" s="144"/>
      <c r="CE248" s="144"/>
      <c r="CF248" s="144"/>
      <c r="CG248" s="144"/>
    </row>
    <row r="249" spans="1:85" ht="30.75" customHeight="1" thickTop="1">
      <c r="A249" s="175"/>
      <c r="B249" s="229"/>
      <c r="C249" s="229"/>
      <c r="D249" s="230"/>
      <c r="E249" s="231"/>
      <c r="F249" s="231"/>
      <c r="G249" s="194"/>
      <c r="H249" s="194"/>
      <c r="I249" s="194"/>
      <c r="J249" s="194"/>
      <c r="K249" s="194"/>
      <c r="L249" s="194"/>
      <c r="M249" s="143"/>
      <c r="N249" s="143"/>
      <c r="O249" s="143"/>
      <c r="P249" s="143"/>
      <c r="Q249" s="144"/>
      <c r="R249" s="144"/>
      <c r="S249" s="144"/>
      <c r="T249" s="144"/>
      <c r="U249" s="144"/>
      <c r="V249" s="144"/>
      <c r="W249" s="144"/>
      <c r="X249" s="144"/>
      <c r="Y249" s="144"/>
      <c r="Z249" s="144"/>
      <c r="AA249" s="144"/>
      <c r="AB249" s="144"/>
      <c r="AC249" s="144"/>
      <c r="AD249" s="144"/>
      <c r="AE249" s="144"/>
      <c r="AF249" s="144"/>
      <c r="AG249" s="144"/>
      <c r="AH249" s="144"/>
      <c r="AI249" s="144"/>
      <c r="AJ249" s="144"/>
      <c r="AK249" s="144"/>
      <c r="AL249" s="144"/>
      <c r="AM249" s="144"/>
      <c r="AN249" s="144"/>
      <c r="AO249" s="144"/>
      <c r="AP249" s="144"/>
      <c r="AQ249" s="144"/>
      <c r="AR249" s="144"/>
      <c r="AS249" s="144"/>
      <c r="AT249" s="144"/>
      <c r="AU249" s="144"/>
      <c r="AV249" s="144"/>
      <c r="AW249" s="144"/>
      <c r="AX249" s="144"/>
      <c r="AY249" s="144"/>
      <c r="AZ249" s="144"/>
      <c r="BA249" s="144"/>
      <c r="BB249" s="144"/>
      <c r="BC249" s="144"/>
      <c r="BD249" s="144"/>
      <c r="BE249" s="144"/>
      <c r="BF249" s="144"/>
      <c r="BG249" s="144"/>
      <c r="BH249" s="144"/>
      <c r="BI249" s="144"/>
      <c r="BJ249" s="144"/>
      <c r="BK249" s="144"/>
      <c r="BL249" s="144"/>
      <c r="BM249" s="144"/>
      <c r="BN249" s="144"/>
      <c r="BO249" s="144"/>
      <c r="BP249" s="144"/>
      <c r="BQ249" s="144"/>
      <c r="BR249" s="144"/>
      <c r="BS249" s="144"/>
      <c r="BT249" s="144"/>
      <c r="BU249" s="144"/>
      <c r="BV249" s="144"/>
      <c r="BW249" s="144"/>
      <c r="BX249" s="144"/>
      <c r="BY249" s="144"/>
      <c r="BZ249" s="144"/>
      <c r="CA249" s="144"/>
      <c r="CB249" s="144"/>
      <c r="CC249" s="144"/>
      <c r="CD249" s="144"/>
      <c r="CE249" s="144"/>
      <c r="CF249" s="144"/>
      <c r="CG249" s="144"/>
    </row>
    <row r="250" spans="1:85" ht="12.75" customHeight="1" thickBot="1">
      <c r="A250" s="195"/>
      <c r="B250" s="232"/>
      <c r="C250" s="232"/>
      <c r="D250" s="233"/>
      <c r="E250" s="234"/>
      <c r="F250" s="234"/>
      <c r="G250" s="197"/>
      <c r="H250" s="197"/>
      <c r="I250" s="197"/>
      <c r="J250" s="197"/>
      <c r="K250" s="197"/>
      <c r="L250" s="197"/>
      <c r="M250" s="143"/>
      <c r="N250" s="143"/>
      <c r="O250" s="143"/>
      <c r="P250" s="143"/>
      <c r="Q250" s="144"/>
      <c r="R250" s="144"/>
      <c r="S250" s="144"/>
      <c r="T250" s="144"/>
      <c r="U250" s="144"/>
      <c r="V250" s="144"/>
      <c r="W250" s="144"/>
      <c r="X250" s="144"/>
      <c r="Y250" s="144"/>
      <c r="Z250" s="144"/>
      <c r="AA250" s="144"/>
      <c r="AB250" s="144"/>
      <c r="AC250" s="144"/>
      <c r="AD250" s="144"/>
      <c r="AE250" s="144"/>
      <c r="AF250" s="144"/>
      <c r="AG250" s="144"/>
      <c r="AH250" s="144"/>
      <c r="AI250" s="144"/>
      <c r="AJ250" s="144"/>
      <c r="AK250" s="144"/>
      <c r="AL250" s="144"/>
      <c r="AM250" s="144"/>
      <c r="AN250" s="144"/>
      <c r="AO250" s="144"/>
      <c r="AP250" s="144"/>
      <c r="AQ250" s="144"/>
      <c r="AR250" s="144"/>
      <c r="AS250" s="144"/>
      <c r="AT250" s="144"/>
      <c r="AU250" s="144"/>
      <c r="AV250" s="144"/>
      <c r="AW250" s="144"/>
      <c r="AX250" s="144"/>
      <c r="AY250" s="144"/>
      <c r="AZ250" s="144"/>
      <c r="BA250" s="144"/>
      <c r="BB250" s="144"/>
      <c r="BC250" s="144"/>
      <c r="BD250" s="144"/>
      <c r="BE250" s="144"/>
      <c r="BF250" s="144"/>
      <c r="BG250" s="144"/>
      <c r="BH250" s="144"/>
      <c r="BI250" s="144"/>
      <c r="BJ250" s="144"/>
      <c r="BK250" s="144"/>
      <c r="BL250" s="144"/>
      <c r="BM250" s="144"/>
      <c r="BN250" s="144"/>
      <c r="BO250" s="144"/>
      <c r="BP250" s="144"/>
      <c r="BQ250" s="144"/>
      <c r="BR250" s="144"/>
      <c r="BS250" s="144"/>
      <c r="BT250" s="144"/>
      <c r="BU250" s="144"/>
      <c r="BV250" s="144"/>
      <c r="BW250" s="144"/>
      <c r="BX250" s="144"/>
      <c r="BY250" s="144"/>
      <c r="BZ250" s="144"/>
      <c r="CA250" s="144"/>
      <c r="CB250" s="144"/>
      <c r="CC250" s="144"/>
      <c r="CD250" s="144"/>
      <c r="CE250" s="144"/>
      <c r="CF250" s="144"/>
      <c r="CG250" s="144"/>
    </row>
    <row r="251" spans="1:85" ht="15.75" customHeight="1" thickBot="1" thickTop="1">
      <c r="A251" s="227">
        <v>1</v>
      </c>
      <c r="B251" s="228">
        <v>2</v>
      </c>
      <c r="C251" s="228">
        <v>3</v>
      </c>
      <c r="D251" s="228">
        <v>4</v>
      </c>
      <c r="E251" s="228">
        <v>5</v>
      </c>
      <c r="F251" s="228">
        <v>6</v>
      </c>
      <c r="G251" s="189">
        <v>7</v>
      </c>
      <c r="H251" s="189">
        <v>8</v>
      </c>
      <c r="I251" s="189">
        <v>9</v>
      </c>
      <c r="J251" s="189">
        <v>10</v>
      </c>
      <c r="K251" s="189">
        <v>11</v>
      </c>
      <c r="L251" s="191">
        <v>12</v>
      </c>
      <c r="M251" s="143"/>
      <c r="N251" s="143"/>
      <c r="O251" s="143"/>
      <c r="P251" s="143"/>
      <c r="Q251" s="144"/>
      <c r="R251" s="144"/>
      <c r="S251" s="144"/>
      <c r="T251" s="144"/>
      <c r="U251" s="144"/>
      <c r="V251" s="144"/>
      <c r="W251" s="144"/>
      <c r="X251" s="144"/>
      <c r="Y251" s="144"/>
      <c r="Z251" s="144"/>
      <c r="AA251" s="144"/>
      <c r="AB251" s="144"/>
      <c r="AC251" s="144"/>
      <c r="AD251" s="144"/>
      <c r="AE251" s="144"/>
      <c r="AF251" s="144"/>
      <c r="AG251" s="144"/>
      <c r="AH251" s="144"/>
      <c r="AI251" s="144"/>
      <c r="AJ251" s="144"/>
      <c r="AK251" s="144"/>
      <c r="AL251" s="144"/>
      <c r="AM251" s="144"/>
      <c r="AN251" s="144"/>
      <c r="AO251" s="144"/>
      <c r="AP251" s="144"/>
      <c r="AQ251" s="144"/>
      <c r="AR251" s="144"/>
      <c r="AS251" s="144"/>
      <c r="AT251" s="144"/>
      <c r="AU251" s="144"/>
      <c r="AV251" s="144"/>
      <c r="AW251" s="144"/>
      <c r="AX251" s="144"/>
      <c r="AY251" s="144"/>
      <c r="AZ251" s="144"/>
      <c r="BA251" s="144"/>
      <c r="BB251" s="144"/>
      <c r="BC251" s="144"/>
      <c r="BD251" s="144"/>
      <c r="BE251" s="144"/>
      <c r="BF251" s="144"/>
      <c r="BG251" s="144"/>
      <c r="BH251" s="144"/>
      <c r="BI251" s="144"/>
      <c r="BJ251" s="144"/>
      <c r="BK251" s="144"/>
      <c r="BL251" s="144"/>
      <c r="BM251" s="144"/>
      <c r="BN251" s="144"/>
      <c r="BO251" s="144"/>
      <c r="BP251" s="144"/>
      <c r="BQ251" s="144"/>
      <c r="BR251" s="144"/>
      <c r="BS251" s="144"/>
      <c r="BT251" s="144"/>
      <c r="BU251" s="144"/>
      <c r="BV251" s="144"/>
      <c r="BW251" s="144"/>
      <c r="BX251" s="144"/>
      <c r="BY251" s="144"/>
      <c r="BZ251" s="144"/>
      <c r="CA251" s="144"/>
      <c r="CB251" s="144"/>
      <c r="CC251" s="144"/>
      <c r="CD251" s="144"/>
      <c r="CE251" s="144"/>
      <c r="CF251" s="144"/>
      <c r="CG251" s="144"/>
    </row>
    <row r="252" spans="1:85" ht="24.75" customHeight="1">
      <c r="A252" s="185"/>
      <c r="B252" s="138" t="s">
        <v>151</v>
      </c>
      <c r="C252" s="138"/>
      <c r="D252" s="139" t="s">
        <v>152</v>
      </c>
      <c r="E252" s="140">
        <f>E253+E254+E255+E256+E257+E258+E259++E260+E261+E262+E263+E264+E265+E266+E267+E268+E269+E270+E271+E272+E273+E274+E275+E279</f>
        <v>4120902</v>
      </c>
      <c r="F252" s="140">
        <f>F253+F254+F255+F256+F257+F258+F259+F260+F261+F262+F263+F264+F265+F266+F267+F268+F269+F270+F271+F272+F273+F279</f>
        <v>3045902</v>
      </c>
      <c r="G252" s="140">
        <f>G253+G254+G255+G256+G257+G258+G259+G260</f>
        <v>2142000</v>
      </c>
      <c r="H252" s="140">
        <f>H253+H254+H255+H256+H257+H258</f>
        <v>443300</v>
      </c>
      <c r="I252" s="140">
        <v>0</v>
      </c>
      <c r="J252" s="140">
        <v>0</v>
      </c>
      <c r="K252" s="140">
        <v>0</v>
      </c>
      <c r="L252" s="145">
        <f>L253+L254+L255+L256+L257+L258+L259+L260+L261+L262+L263+L264+L265+L266+L267+L268+L269+L270+L271+L272+L273+L274+L275+L279</f>
        <v>1075000</v>
      </c>
      <c r="M252" s="30"/>
      <c r="N252" s="30"/>
      <c r="O252" s="30"/>
      <c r="P252" s="30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  <c r="BT252" s="31"/>
      <c r="BU252" s="31"/>
      <c r="BV252" s="31"/>
      <c r="BW252" s="31"/>
      <c r="BX252" s="31"/>
      <c r="BY252" s="31"/>
      <c r="BZ252" s="31"/>
      <c r="CA252" s="31"/>
      <c r="CB252" s="31"/>
      <c r="CC252" s="31"/>
      <c r="CD252" s="31"/>
      <c r="CE252" s="31"/>
      <c r="CF252" s="31"/>
      <c r="CG252" s="31"/>
    </row>
    <row r="253" spans="1:85" ht="30.75" customHeight="1">
      <c r="A253" s="142"/>
      <c r="B253" s="46"/>
      <c r="C253" s="46" t="s">
        <v>78</v>
      </c>
      <c r="D253" s="47" t="s">
        <v>79</v>
      </c>
      <c r="E253" s="48">
        <v>59000</v>
      </c>
      <c r="F253" s="48">
        <v>59000</v>
      </c>
      <c r="G253" s="48">
        <v>0</v>
      </c>
      <c r="H253" s="48">
        <v>0</v>
      </c>
      <c r="I253" s="48">
        <v>0</v>
      </c>
      <c r="J253" s="48">
        <v>0</v>
      </c>
      <c r="K253" s="48">
        <v>0</v>
      </c>
      <c r="L253" s="49">
        <v>0</v>
      </c>
      <c r="M253" s="8"/>
      <c r="N253" s="8"/>
      <c r="O253" s="8"/>
      <c r="P253" s="8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</row>
    <row r="254" spans="1:85" ht="28.5" customHeight="1">
      <c r="A254" s="137"/>
      <c r="B254" s="33"/>
      <c r="C254" s="33" t="s">
        <v>80</v>
      </c>
      <c r="D254" s="34" t="s">
        <v>266</v>
      </c>
      <c r="E254" s="35">
        <v>1975000</v>
      </c>
      <c r="F254" s="35">
        <v>1975000</v>
      </c>
      <c r="G254" s="35">
        <v>1975000</v>
      </c>
      <c r="H254" s="35">
        <v>0</v>
      </c>
      <c r="I254" s="35">
        <v>0</v>
      </c>
      <c r="J254" s="35">
        <v>0</v>
      </c>
      <c r="K254" s="35">
        <v>0</v>
      </c>
      <c r="L254" s="36">
        <v>0</v>
      </c>
      <c r="M254" s="8"/>
      <c r="N254" s="8"/>
      <c r="O254" s="8"/>
      <c r="P254" s="8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</row>
    <row r="255" spans="1:85" ht="24" customHeight="1">
      <c r="A255" s="45"/>
      <c r="B255" s="33"/>
      <c r="C255" s="33" t="s">
        <v>81</v>
      </c>
      <c r="D255" s="34" t="s">
        <v>82</v>
      </c>
      <c r="E255" s="35">
        <v>164000</v>
      </c>
      <c r="F255" s="35">
        <v>164000</v>
      </c>
      <c r="G255" s="35">
        <v>164000</v>
      </c>
      <c r="H255" s="35">
        <v>0</v>
      </c>
      <c r="I255" s="35">
        <v>0</v>
      </c>
      <c r="J255" s="35">
        <v>0</v>
      </c>
      <c r="K255" s="35">
        <v>0</v>
      </c>
      <c r="L255" s="36">
        <v>0</v>
      </c>
      <c r="M255" s="8"/>
      <c r="N255" s="8"/>
      <c r="O255" s="8"/>
      <c r="P255" s="8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</row>
    <row r="256" spans="1:85" ht="24.75" customHeight="1">
      <c r="A256" s="32"/>
      <c r="B256" s="33"/>
      <c r="C256" s="33" t="s">
        <v>40</v>
      </c>
      <c r="D256" s="34" t="s">
        <v>41</v>
      </c>
      <c r="E256" s="35">
        <v>387000</v>
      </c>
      <c r="F256" s="35">
        <v>387000</v>
      </c>
      <c r="G256" s="35">
        <v>0</v>
      </c>
      <c r="H256" s="35">
        <v>387000</v>
      </c>
      <c r="I256" s="35">
        <v>0</v>
      </c>
      <c r="J256" s="35">
        <v>0</v>
      </c>
      <c r="K256" s="35">
        <v>0</v>
      </c>
      <c r="L256" s="36">
        <v>0</v>
      </c>
      <c r="M256" s="8"/>
      <c r="N256" s="8"/>
      <c r="O256" s="8"/>
      <c r="P256" s="8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</row>
    <row r="257" spans="1:85" ht="24.75" customHeight="1">
      <c r="A257" s="32"/>
      <c r="B257" s="33"/>
      <c r="C257" s="33" t="s">
        <v>63</v>
      </c>
      <c r="D257" s="34" t="s">
        <v>64</v>
      </c>
      <c r="E257" s="35">
        <v>56300</v>
      </c>
      <c r="F257" s="35">
        <v>56300</v>
      </c>
      <c r="G257" s="35">
        <v>0</v>
      </c>
      <c r="H257" s="35">
        <v>56300</v>
      </c>
      <c r="I257" s="35">
        <v>0</v>
      </c>
      <c r="J257" s="35">
        <v>0</v>
      </c>
      <c r="K257" s="35">
        <v>0</v>
      </c>
      <c r="L257" s="36">
        <v>0</v>
      </c>
      <c r="M257" s="8"/>
      <c r="N257" s="8"/>
      <c r="O257" s="8"/>
      <c r="P257" s="8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</row>
    <row r="258" spans="1:85" ht="24" customHeight="1">
      <c r="A258" s="32"/>
      <c r="B258" s="33"/>
      <c r="C258" s="33" t="s">
        <v>42</v>
      </c>
      <c r="D258" s="34" t="s">
        <v>43</v>
      </c>
      <c r="E258" s="35">
        <v>3000</v>
      </c>
      <c r="F258" s="35">
        <v>3000</v>
      </c>
      <c r="G258" s="35">
        <v>3000</v>
      </c>
      <c r="H258" s="35">
        <v>0</v>
      </c>
      <c r="I258" s="35">
        <v>0</v>
      </c>
      <c r="J258" s="35">
        <v>0</v>
      </c>
      <c r="K258" s="35">
        <v>0</v>
      </c>
      <c r="L258" s="36">
        <v>0</v>
      </c>
      <c r="M258" s="8"/>
      <c r="N258" s="8"/>
      <c r="O258" s="8"/>
      <c r="P258" s="8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</row>
    <row r="259" spans="1:85" ht="27.75" customHeight="1">
      <c r="A259" s="32"/>
      <c r="B259" s="33"/>
      <c r="C259" s="33" t="s">
        <v>16</v>
      </c>
      <c r="D259" s="34" t="s">
        <v>17</v>
      </c>
      <c r="E259" s="35">
        <v>37000</v>
      </c>
      <c r="F259" s="35">
        <v>37000</v>
      </c>
      <c r="G259" s="35">
        <v>0</v>
      </c>
      <c r="H259" s="35">
        <v>0</v>
      </c>
      <c r="I259" s="35">
        <v>0</v>
      </c>
      <c r="J259" s="35">
        <v>0</v>
      </c>
      <c r="K259" s="35">
        <v>0</v>
      </c>
      <c r="L259" s="36">
        <v>0</v>
      </c>
      <c r="M259" s="8"/>
      <c r="N259" s="8"/>
      <c r="O259" s="8"/>
      <c r="P259" s="8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</row>
    <row r="260" spans="1:85" ht="30.75" customHeight="1">
      <c r="A260" s="32"/>
      <c r="B260" s="33"/>
      <c r="C260" s="33" t="s">
        <v>144</v>
      </c>
      <c r="D260" s="34" t="s">
        <v>145</v>
      </c>
      <c r="E260" s="35">
        <v>19000</v>
      </c>
      <c r="F260" s="35">
        <v>19000</v>
      </c>
      <c r="G260" s="35">
        <v>0</v>
      </c>
      <c r="H260" s="35">
        <v>0</v>
      </c>
      <c r="I260" s="35">
        <v>0</v>
      </c>
      <c r="J260" s="35">
        <v>0</v>
      </c>
      <c r="K260" s="35">
        <v>0</v>
      </c>
      <c r="L260" s="36">
        <v>0</v>
      </c>
      <c r="M260" s="8"/>
      <c r="N260" s="8"/>
      <c r="O260" s="8"/>
      <c r="P260" s="8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</row>
    <row r="261" spans="1:85" ht="24.75" customHeight="1">
      <c r="A261" s="146"/>
      <c r="B261" s="103"/>
      <c r="C261" s="103" t="s">
        <v>32</v>
      </c>
      <c r="D261" s="104" t="s">
        <v>33</v>
      </c>
      <c r="E261" s="105">
        <v>121000</v>
      </c>
      <c r="F261" s="105">
        <v>121000</v>
      </c>
      <c r="G261" s="105">
        <v>0</v>
      </c>
      <c r="H261" s="105">
        <v>0</v>
      </c>
      <c r="I261" s="105">
        <v>0</v>
      </c>
      <c r="J261" s="105">
        <v>0</v>
      </c>
      <c r="K261" s="105">
        <v>0</v>
      </c>
      <c r="L261" s="106">
        <v>0</v>
      </c>
      <c r="M261" s="8"/>
      <c r="N261" s="8"/>
      <c r="O261" s="8"/>
      <c r="P261" s="8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</row>
    <row r="262" spans="1:85" ht="27.75" customHeight="1">
      <c r="A262" s="32"/>
      <c r="B262" s="33"/>
      <c r="C262" s="33" t="s">
        <v>34</v>
      </c>
      <c r="D262" s="34" t="s">
        <v>35</v>
      </c>
      <c r="E262" s="35">
        <v>9000</v>
      </c>
      <c r="F262" s="35">
        <v>9000</v>
      </c>
      <c r="G262" s="35">
        <v>0</v>
      </c>
      <c r="H262" s="35">
        <v>0</v>
      </c>
      <c r="I262" s="35">
        <v>0</v>
      </c>
      <c r="J262" s="35">
        <v>0</v>
      </c>
      <c r="K262" s="35">
        <v>0</v>
      </c>
      <c r="L262" s="36">
        <v>0</v>
      </c>
      <c r="M262" s="8"/>
      <c r="N262" s="8"/>
      <c r="O262" s="8"/>
      <c r="P262" s="8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</row>
    <row r="263" spans="1:85" ht="27" customHeight="1">
      <c r="A263" s="146"/>
      <c r="B263" s="33"/>
      <c r="C263" s="33" t="s">
        <v>83</v>
      </c>
      <c r="D263" s="34" t="s">
        <v>84</v>
      </c>
      <c r="E263" s="35">
        <v>2500</v>
      </c>
      <c r="F263" s="35">
        <v>2500</v>
      </c>
      <c r="G263" s="35">
        <v>0</v>
      </c>
      <c r="H263" s="35">
        <v>0</v>
      </c>
      <c r="I263" s="35">
        <v>0</v>
      </c>
      <c r="J263" s="35">
        <v>0</v>
      </c>
      <c r="K263" s="35">
        <v>0</v>
      </c>
      <c r="L263" s="36">
        <v>0</v>
      </c>
      <c r="M263" s="8"/>
      <c r="N263" s="8"/>
      <c r="O263" s="8"/>
      <c r="P263" s="8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</row>
    <row r="264" spans="1:85" ht="27" customHeight="1">
      <c r="A264" s="32"/>
      <c r="B264" s="33"/>
      <c r="C264" s="33" t="s">
        <v>24</v>
      </c>
      <c r="D264" s="34" t="s">
        <v>25</v>
      </c>
      <c r="E264" s="35">
        <v>39000</v>
      </c>
      <c r="F264" s="35">
        <v>39000</v>
      </c>
      <c r="G264" s="35">
        <v>0</v>
      </c>
      <c r="H264" s="35">
        <v>0</v>
      </c>
      <c r="I264" s="35">
        <v>0</v>
      </c>
      <c r="J264" s="35">
        <v>0</v>
      </c>
      <c r="K264" s="35">
        <v>0</v>
      </c>
      <c r="L264" s="36">
        <v>0</v>
      </c>
      <c r="M264" s="8"/>
      <c r="N264" s="8"/>
      <c r="O264" s="8"/>
      <c r="P264" s="8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</row>
    <row r="265" spans="1:85" ht="24.75" customHeight="1">
      <c r="A265" s="32"/>
      <c r="B265" s="33"/>
      <c r="C265" s="33" t="s">
        <v>103</v>
      </c>
      <c r="D265" s="34" t="s">
        <v>104</v>
      </c>
      <c r="E265" s="35">
        <v>3700</v>
      </c>
      <c r="F265" s="35">
        <v>3700</v>
      </c>
      <c r="G265" s="35">
        <v>0</v>
      </c>
      <c r="H265" s="35">
        <v>0</v>
      </c>
      <c r="I265" s="35">
        <v>0</v>
      </c>
      <c r="J265" s="35">
        <v>0</v>
      </c>
      <c r="K265" s="35">
        <v>0</v>
      </c>
      <c r="L265" s="36">
        <v>0</v>
      </c>
      <c r="M265" s="8"/>
      <c r="N265" s="8"/>
      <c r="O265" s="8"/>
      <c r="P265" s="8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</row>
    <row r="266" spans="1:85" ht="42.75" customHeight="1">
      <c r="A266" s="32"/>
      <c r="B266" s="33"/>
      <c r="C266" s="33" t="s">
        <v>86</v>
      </c>
      <c r="D266" s="34" t="s">
        <v>105</v>
      </c>
      <c r="E266" s="35">
        <v>1700</v>
      </c>
      <c r="F266" s="35">
        <v>1700</v>
      </c>
      <c r="G266" s="35">
        <v>0</v>
      </c>
      <c r="H266" s="35">
        <v>0</v>
      </c>
      <c r="I266" s="35">
        <v>0</v>
      </c>
      <c r="J266" s="35">
        <v>0</v>
      </c>
      <c r="K266" s="35">
        <v>0</v>
      </c>
      <c r="L266" s="36">
        <v>0</v>
      </c>
      <c r="M266" s="8"/>
      <c r="N266" s="8"/>
      <c r="O266" s="8"/>
      <c r="P266" s="8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</row>
    <row r="267" spans="1:85" ht="42.75" customHeight="1">
      <c r="A267" s="32"/>
      <c r="B267" s="33"/>
      <c r="C267" s="33" t="s">
        <v>88</v>
      </c>
      <c r="D267" s="34" t="s">
        <v>87</v>
      </c>
      <c r="E267" s="35">
        <v>8600</v>
      </c>
      <c r="F267" s="35">
        <v>8600</v>
      </c>
      <c r="G267" s="35">
        <v>0</v>
      </c>
      <c r="H267" s="35">
        <v>0</v>
      </c>
      <c r="I267" s="35">
        <v>0</v>
      </c>
      <c r="J267" s="35">
        <v>0</v>
      </c>
      <c r="K267" s="35">
        <v>0</v>
      </c>
      <c r="L267" s="36">
        <v>0</v>
      </c>
      <c r="M267" s="8"/>
      <c r="N267" s="8"/>
      <c r="O267" s="8"/>
      <c r="P267" s="8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</row>
    <row r="268" spans="1:85" ht="25.5" customHeight="1">
      <c r="A268" s="32"/>
      <c r="B268" s="33"/>
      <c r="C268" s="33" t="s">
        <v>72</v>
      </c>
      <c r="D268" s="34" t="s">
        <v>147</v>
      </c>
      <c r="E268" s="35">
        <v>7000</v>
      </c>
      <c r="F268" s="35">
        <v>7000</v>
      </c>
      <c r="G268" s="35">
        <v>0</v>
      </c>
      <c r="H268" s="35">
        <v>0</v>
      </c>
      <c r="I268" s="35">
        <v>0</v>
      </c>
      <c r="J268" s="35">
        <v>0</v>
      </c>
      <c r="K268" s="35">
        <v>0</v>
      </c>
      <c r="L268" s="36">
        <v>0</v>
      </c>
      <c r="M268" s="8"/>
      <c r="N268" s="8"/>
      <c r="O268" s="8"/>
      <c r="P268" s="8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</row>
    <row r="269" spans="1:85" ht="24.75" customHeight="1">
      <c r="A269" s="32"/>
      <c r="B269" s="33"/>
      <c r="C269" s="33" t="s">
        <v>26</v>
      </c>
      <c r="D269" s="34" t="s">
        <v>27</v>
      </c>
      <c r="E269" s="35">
        <v>4050</v>
      </c>
      <c r="F269" s="35">
        <v>4050</v>
      </c>
      <c r="G269" s="35">
        <v>0</v>
      </c>
      <c r="H269" s="35">
        <v>0</v>
      </c>
      <c r="I269" s="35">
        <v>0</v>
      </c>
      <c r="J269" s="35">
        <v>0</v>
      </c>
      <c r="K269" s="35">
        <v>0</v>
      </c>
      <c r="L269" s="36">
        <v>0</v>
      </c>
      <c r="M269" s="8"/>
      <c r="N269" s="8"/>
      <c r="O269" s="8"/>
      <c r="P269" s="8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</row>
    <row r="270" spans="1:85" ht="30.75" customHeight="1">
      <c r="A270" s="32"/>
      <c r="B270" s="33"/>
      <c r="C270" s="33" t="s">
        <v>89</v>
      </c>
      <c r="D270" s="34" t="s">
        <v>242</v>
      </c>
      <c r="E270" s="35">
        <v>134452</v>
      </c>
      <c r="F270" s="35">
        <v>134452</v>
      </c>
      <c r="G270" s="35">
        <v>0</v>
      </c>
      <c r="H270" s="35">
        <v>0</v>
      </c>
      <c r="I270" s="35">
        <v>0</v>
      </c>
      <c r="J270" s="35">
        <v>0</v>
      </c>
      <c r="K270" s="35">
        <v>0</v>
      </c>
      <c r="L270" s="36">
        <v>0</v>
      </c>
      <c r="M270" s="8"/>
      <c r="N270" s="8"/>
      <c r="O270" s="8"/>
      <c r="P270" s="8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</row>
    <row r="271" spans="1:85" ht="30.75" customHeight="1">
      <c r="A271" s="32"/>
      <c r="B271" s="33"/>
      <c r="C271" s="80">
        <v>4700</v>
      </c>
      <c r="D271" s="34" t="s">
        <v>258</v>
      </c>
      <c r="E271" s="35">
        <v>1000</v>
      </c>
      <c r="F271" s="35">
        <v>1000</v>
      </c>
      <c r="G271" s="35">
        <v>0</v>
      </c>
      <c r="H271" s="35">
        <v>0</v>
      </c>
      <c r="I271" s="35">
        <v>0</v>
      </c>
      <c r="J271" s="35">
        <v>0</v>
      </c>
      <c r="K271" s="35">
        <v>0</v>
      </c>
      <c r="L271" s="36">
        <v>0</v>
      </c>
      <c r="M271" s="8"/>
      <c r="N271" s="8"/>
      <c r="O271" s="8"/>
      <c r="P271" s="8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</row>
    <row r="272" spans="1:85" ht="44.25" customHeight="1">
      <c r="A272" s="32"/>
      <c r="B272" s="33"/>
      <c r="C272" s="33" t="s">
        <v>91</v>
      </c>
      <c r="D272" s="34" t="s">
        <v>109</v>
      </c>
      <c r="E272" s="35">
        <v>3600</v>
      </c>
      <c r="F272" s="35">
        <v>3600</v>
      </c>
      <c r="G272" s="35">
        <v>0</v>
      </c>
      <c r="H272" s="35">
        <v>0</v>
      </c>
      <c r="I272" s="35">
        <v>0</v>
      </c>
      <c r="J272" s="35">
        <v>0</v>
      </c>
      <c r="K272" s="35">
        <v>0</v>
      </c>
      <c r="L272" s="36">
        <v>0</v>
      </c>
      <c r="M272" s="8"/>
      <c r="N272" s="8"/>
      <c r="O272" s="8"/>
      <c r="P272" s="8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</row>
    <row r="273" spans="1:85" ht="28.5" customHeight="1">
      <c r="A273" s="32"/>
      <c r="B273" s="33"/>
      <c r="C273" s="33" t="s">
        <v>93</v>
      </c>
      <c r="D273" s="34" t="s">
        <v>148</v>
      </c>
      <c r="E273" s="35">
        <v>10000</v>
      </c>
      <c r="F273" s="35">
        <v>10000</v>
      </c>
      <c r="G273" s="35">
        <v>0</v>
      </c>
      <c r="H273" s="35">
        <v>0</v>
      </c>
      <c r="I273" s="35">
        <v>0</v>
      </c>
      <c r="J273" s="35">
        <v>0</v>
      </c>
      <c r="K273" s="35">
        <v>0</v>
      </c>
      <c r="L273" s="36">
        <v>0</v>
      </c>
      <c r="M273" s="8"/>
      <c r="N273" s="8"/>
      <c r="O273" s="8"/>
      <c r="P273" s="8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</row>
    <row r="274" spans="1:85" ht="46.5" customHeight="1">
      <c r="A274" s="146"/>
      <c r="B274" s="103"/>
      <c r="C274" s="164" t="s">
        <v>283</v>
      </c>
      <c r="D274" s="104" t="s">
        <v>296</v>
      </c>
      <c r="E274" s="105">
        <v>850000</v>
      </c>
      <c r="F274" s="105">
        <v>0</v>
      </c>
      <c r="G274" s="105">
        <v>0</v>
      </c>
      <c r="H274" s="105">
        <v>0</v>
      </c>
      <c r="I274" s="105">
        <v>0</v>
      </c>
      <c r="J274" s="105">
        <v>0</v>
      </c>
      <c r="K274" s="105">
        <v>0</v>
      </c>
      <c r="L274" s="106">
        <v>850000</v>
      </c>
      <c r="M274" s="8"/>
      <c r="N274" s="8"/>
      <c r="O274" s="8"/>
      <c r="P274" s="8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</row>
    <row r="275" spans="1:85" ht="46.5" customHeight="1" thickBot="1">
      <c r="A275" s="86"/>
      <c r="B275" s="87"/>
      <c r="C275" s="199" t="s">
        <v>284</v>
      </c>
      <c r="D275" s="88" t="s">
        <v>300</v>
      </c>
      <c r="E275" s="89">
        <v>150000</v>
      </c>
      <c r="F275" s="89">
        <v>0</v>
      </c>
      <c r="G275" s="89">
        <v>0</v>
      </c>
      <c r="H275" s="89">
        <v>0</v>
      </c>
      <c r="I275" s="89">
        <v>0</v>
      </c>
      <c r="J275" s="89">
        <v>0</v>
      </c>
      <c r="K275" s="89">
        <v>0</v>
      </c>
      <c r="L275" s="90">
        <v>150000</v>
      </c>
      <c r="M275" s="8"/>
      <c r="N275" s="8"/>
      <c r="O275" s="8"/>
      <c r="P275" s="8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</row>
    <row r="276" spans="1:85" ht="30.75" customHeight="1" thickTop="1">
      <c r="A276" s="192"/>
      <c r="B276" s="192"/>
      <c r="C276" s="201"/>
      <c r="D276" s="193"/>
      <c r="E276" s="194"/>
      <c r="F276" s="194"/>
      <c r="G276" s="194"/>
      <c r="H276" s="194"/>
      <c r="I276" s="194"/>
      <c r="J276" s="194"/>
      <c r="K276" s="194"/>
      <c r="L276" s="194"/>
      <c r="M276" s="8"/>
      <c r="N276" s="8"/>
      <c r="O276" s="8"/>
      <c r="P276" s="8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</row>
    <row r="277" spans="1:85" ht="15" customHeight="1" thickBot="1">
      <c r="A277" s="195"/>
      <c r="B277" s="195"/>
      <c r="C277" s="202"/>
      <c r="D277" s="196"/>
      <c r="E277" s="197"/>
      <c r="F277" s="197"/>
      <c r="G277" s="197"/>
      <c r="H277" s="197"/>
      <c r="I277" s="197"/>
      <c r="J277" s="197"/>
      <c r="K277" s="197"/>
      <c r="L277" s="197"/>
      <c r="M277" s="8"/>
      <c r="N277" s="8"/>
      <c r="O277" s="8"/>
      <c r="P277" s="8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</row>
    <row r="278" spans="1:85" ht="15.75" customHeight="1" thickBot="1" thickTop="1">
      <c r="A278" s="190">
        <v>1</v>
      </c>
      <c r="B278" s="189">
        <v>2</v>
      </c>
      <c r="C278" s="189" t="s">
        <v>278</v>
      </c>
      <c r="D278" s="189">
        <v>4</v>
      </c>
      <c r="E278" s="189">
        <v>5</v>
      </c>
      <c r="F278" s="189">
        <v>6</v>
      </c>
      <c r="G278" s="189">
        <v>7</v>
      </c>
      <c r="H278" s="189">
        <v>8</v>
      </c>
      <c r="I278" s="189">
        <v>9</v>
      </c>
      <c r="J278" s="189">
        <v>10</v>
      </c>
      <c r="K278" s="189">
        <v>11</v>
      </c>
      <c r="L278" s="191">
        <v>12</v>
      </c>
      <c r="M278" s="8"/>
      <c r="N278" s="8"/>
      <c r="O278" s="8"/>
      <c r="P278" s="8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</row>
    <row r="279" spans="1:85" ht="30.75" customHeight="1">
      <c r="A279" s="45"/>
      <c r="B279" s="13"/>
      <c r="C279" s="13" t="s">
        <v>44</v>
      </c>
      <c r="D279" s="42" t="s">
        <v>45</v>
      </c>
      <c r="E279" s="43">
        <v>75000</v>
      </c>
      <c r="F279" s="43">
        <v>0</v>
      </c>
      <c r="G279" s="43">
        <v>0</v>
      </c>
      <c r="H279" s="43">
        <v>0</v>
      </c>
      <c r="I279" s="43">
        <v>0</v>
      </c>
      <c r="J279" s="43">
        <v>0</v>
      </c>
      <c r="K279" s="43">
        <v>0</v>
      </c>
      <c r="L279" s="44">
        <v>75000</v>
      </c>
      <c r="M279" s="8"/>
      <c r="N279" s="8"/>
      <c r="O279" s="8"/>
      <c r="P279" s="8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</row>
    <row r="280" spans="1:85" ht="30.75" customHeight="1">
      <c r="A280" s="146"/>
      <c r="B280" s="38" t="s">
        <v>155</v>
      </c>
      <c r="C280" s="38"/>
      <c r="D280" s="39" t="s">
        <v>156</v>
      </c>
      <c r="E280" s="40">
        <f>E281+E282+E283+E284+E285+E286+E287+E288+E289+E290+E291+E292+E293+E294</f>
        <v>382110</v>
      </c>
      <c r="F280" s="40">
        <f>F281+F282+F283+F284+F285+F286+F287+F288+F289+F290+F291+F292+F293+F294</f>
        <v>382110</v>
      </c>
      <c r="G280" s="40">
        <f>G281+G282+G283+G284+G285+G286+G287</f>
        <v>127500</v>
      </c>
      <c r="H280" s="40">
        <f>H281+H282+H283+H284+H285+H286</f>
        <v>25100</v>
      </c>
      <c r="I280" s="40">
        <v>0</v>
      </c>
      <c r="J280" s="40">
        <v>0</v>
      </c>
      <c r="K280" s="40">
        <v>0</v>
      </c>
      <c r="L280" s="41">
        <v>0</v>
      </c>
      <c r="M280" s="30"/>
      <c r="N280" s="30"/>
      <c r="O280" s="30"/>
      <c r="P280" s="30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  <c r="BI280" s="31"/>
      <c r="BJ280" s="31"/>
      <c r="BK280" s="31"/>
      <c r="BL280" s="31"/>
      <c r="BM280" s="31"/>
      <c r="BN280" s="31"/>
      <c r="BO280" s="31"/>
      <c r="BP280" s="31"/>
      <c r="BQ280" s="31"/>
      <c r="BR280" s="31"/>
      <c r="BS280" s="31"/>
      <c r="BT280" s="31"/>
      <c r="BU280" s="31"/>
      <c r="BV280" s="31"/>
      <c r="BW280" s="31"/>
      <c r="BX280" s="31"/>
      <c r="BY280" s="31"/>
      <c r="BZ280" s="31"/>
      <c r="CA280" s="31"/>
      <c r="CB280" s="31"/>
      <c r="CC280" s="31"/>
      <c r="CD280" s="31"/>
      <c r="CE280" s="31"/>
      <c r="CF280" s="31"/>
      <c r="CG280" s="31"/>
    </row>
    <row r="281" spans="1:85" ht="30.75" customHeight="1">
      <c r="A281" s="65"/>
      <c r="B281" s="46"/>
      <c r="C281" s="46" t="s">
        <v>78</v>
      </c>
      <c r="D281" s="47" t="s">
        <v>79</v>
      </c>
      <c r="E281" s="48">
        <v>800</v>
      </c>
      <c r="F281" s="48">
        <v>800</v>
      </c>
      <c r="G281" s="48">
        <v>0</v>
      </c>
      <c r="H281" s="48">
        <v>0</v>
      </c>
      <c r="I281" s="48">
        <v>0</v>
      </c>
      <c r="J281" s="48">
        <v>0</v>
      </c>
      <c r="K281" s="48">
        <v>0</v>
      </c>
      <c r="L281" s="49">
        <v>0</v>
      </c>
      <c r="M281" s="8"/>
      <c r="N281" s="8"/>
      <c r="O281" s="8"/>
      <c r="P281" s="8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</row>
    <row r="282" spans="1:85" ht="28.5" customHeight="1">
      <c r="A282" s="37"/>
      <c r="B282" s="33"/>
      <c r="C282" s="33" t="s">
        <v>80</v>
      </c>
      <c r="D282" s="34" t="s">
        <v>266</v>
      </c>
      <c r="E282" s="35">
        <v>75000</v>
      </c>
      <c r="F282" s="35">
        <v>75000</v>
      </c>
      <c r="G282" s="35">
        <v>75000</v>
      </c>
      <c r="H282" s="35">
        <v>0</v>
      </c>
      <c r="I282" s="35">
        <v>0</v>
      </c>
      <c r="J282" s="35">
        <v>0</v>
      </c>
      <c r="K282" s="35">
        <v>0</v>
      </c>
      <c r="L282" s="36">
        <v>0</v>
      </c>
      <c r="M282" s="8"/>
      <c r="N282" s="8"/>
      <c r="O282" s="8"/>
      <c r="P282" s="8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</row>
    <row r="283" spans="1:85" ht="25.5" customHeight="1">
      <c r="A283" s="45"/>
      <c r="B283" s="33"/>
      <c r="C283" s="33" t="s">
        <v>81</v>
      </c>
      <c r="D283" s="34" t="s">
        <v>82</v>
      </c>
      <c r="E283" s="35">
        <v>5500</v>
      </c>
      <c r="F283" s="35">
        <v>5500</v>
      </c>
      <c r="G283" s="35">
        <v>5500</v>
      </c>
      <c r="H283" s="35">
        <v>0</v>
      </c>
      <c r="I283" s="35">
        <v>0</v>
      </c>
      <c r="J283" s="35">
        <v>0</v>
      </c>
      <c r="K283" s="35">
        <v>0</v>
      </c>
      <c r="L283" s="36">
        <v>0</v>
      </c>
      <c r="M283" s="8"/>
      <c r="N283" s="8"/>
      <c r="O283" s="8"/>
      <c r="P283" s="8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</row>
    <row r="284" spans="1:85" ht="27" customHeight="1">
      <c r="A284" s="32"/>
      <c r="B284" s="33"/>
      <c r="C284" s="33" t="s">
        <v>40</v>
      </c>
      <c r="D284" s="34" t="s">
        <v>41</v>
      </c>
      <c r="E284" s="35">
        <v>22000</v>
      </c>
      <c r="F284" s="35">
        <v>22000</v>
      </c>
      <c r="G284" s="35">
        <v>0</v>
      </c>
      <c r="H284" s="35">
        <v>22000</v>
      </c>
      <c r="I284" s="35">
        <v>0</v>
      </c>
      <c r="J284" s="35">
        <v>0</v>
      </c>
      <c r="K284" s="35">
        <v>0</v>
      </c>
      <c r="L284" s="36">
        <v>0</v>
      </c>
      <c r="M284" s="8"/>
      <c r="N284" s="8"/>
      <c r="O284" s="8"/>
      <c r="P284" s="8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</row>
    <row r="285" spans="1:85" ht="25.5" customHeight="1">
      <c r="A285" s="32"/>
      <c r="B285" s="33"/>
      <c r="C285" s="33" t="s">
        <v>63</v>
      </c>
      <c r="D285" s="34" t="s">
        <v>64</v>
      </c>
      <c r="E285" s="35">
        <v>3100</v>
      </c>
      <c r="F285" s="35">
        <v>3100</v>
      </c>
      <c r="G285" s="35">
        <v>0</v>
      </c>
      <c r="H285" s="35">
        <v>3100</v>
      </c>
      <c r="I285" s="35">
        <v>0</v>
      </c>
      <c r="J285" s="35">
        <v>0</v>
      </c>
      <c r="K285" s="35">
        <v>0</v>
      </c>
      <c r="L285" s="36">
        <v>0</v>
      </c>
      <c r="M285" s="8"/>
      <c r="N285" s="8"/>
      <c r="O285" s="8"/>
      <c r="P285" s="8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</row>
    <row r="286" spans="1:85" ht="24.75" customHeight="1">
      <c r="A286" s="32"/>
      <c r="B286" s="33"/>
      <c r="C286" s="33" t="s">
        <v>42</v>
      </c>
      <c r="D286" s="34" t="s">
        <v>43</v>
      </c>
      <c r="E286" s="35">
        <v>47000</v>
      </c>
      <c r="F286" s="35">
        <v>47000</v>
      </c>
      <c r="G286" s="35">
        <v>47000</v>
      </c>
      <c r="H286" s="35">
        <v>0</v>
      </c>
      <c r="I286" s="35">
        <v>0</v>
      </c>
      <c r="J286" s="35">
        <v>0</v>
      </c>
      <c r="K286" s="35">
        <v>0</v>
      </c>
      <c r="L286" s="36">
        <v>0</v>
      </c>
      <c r="M286" s="8"/>
      <c r="N286" s="8"/>
      <c r="O286" s="8"/>
      <c r="P286" s="8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</row>
    <row r="287" spans="1:85" ht="24.75" customHeight="1">
      <c r="A287" s="32"/>
      <c r="B287" s="33"/>
      <c r="C287" s="33" t="s">
        <v>16</v>
      </c>
      <c r="D287" s="34" t="s">
        <v>17</v>
      </c>
      <c r="E287" s="35">
        <v>50000</v>
      </c>
      <c r="F287" s="35">
        <v>50000</v>
      </c>
      <c r="G287" s="35">
        <v>0</v>
      </c>
      <c r="H287" s="35">
        <v>0</v>
      </c>
      <c r="I287" s="35">
        <v>0</v>
      </c>
      <c r="J287" s="35">
        <v>0</v>
      </c>
      <c r="K287" s="35">
        <v>0</v>
      </c>
      <c r="L287" s="36">
        <v>0</v>
      </c>
      <c r="M287" s="8"/>
      <c r="N287" s="8"/>
      <c r="O287" s="8"/>
      <c r="P287" s="8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</row>
    <row r="288" spans="1:85" ht="27" customHeight="1">
      <c r="A288" s="32"/>
      <c r="B288" s="46"/>
      <c r="C288" s="46" t="s">
        <v>34</v>
      </c>
      <c r="D288" s="47" t="s">
        <v>35</v>
      </c>
      <c r="E288" s="48">
        <v>9500</v>
      </c>
      <c r="F288" s="48">
        <v>9500</v>
      </c>
      <c r="G288" s="48">
        <v>0</v>
      </c>
      <c r="H288" s="48">
        <v>0</v>
      </c>
      <c r="I288" s="48">
        <v>0</v>
      </c>
      <c r="J288" s="48">
        <v>0</v>
      </c>
      <c r="K288" s="48">
        <v>0</v>
      </c>
      <c r="L288" s="49">
        <v>0</v>
      </c>
      <c r="M288" s="8"/>
      <c r="N288" s="8"/>
      <c r="O288" s="8"/>
      <c r="P288" s="8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</row>
    <row r="289" spans="1:85" ht="30.75" customHeight="1">
      <c r="A289" s="32"/>
      <c r="B289" s="33"/>
      <c r="C289" s="33" t="s">
        <v>83</v>
      </c>
      <c r="D289" s="34" t="s">
        <v>102</v>
      </c>
      <c r="E289" s="35">
        <v>300</v>
      </c>
      <c r="F289" s="35">
        <v>300</v>
      </c>
      <c r="G289" s="35">
        <v>0</v>
      </c>
      <c r="H289" s="35">
        <v>0</v>
      </c>
      <c r="I289" s="35">
        <v>0</v>
      </c>
      <c r="J289" s="35">
        <v>0</v>
      </c>
      <c r="K289" s="35">
        <v>0</v>
      </c>
      <c r="L289" s="36">
        <v>0</v>
      </c>
      <c r="M289" s="8"/>
      <c r="N289" s="8"/>
      <c r="O289" s="8"/>
      <c r="P289" s="8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</row>
    <row r="290" spans="1:85" ht="30.75" customHeight="1">
      <c r="A290" s="45"/>
      <c r="B290" s="33"/>
      <c r="C290" s="33" t="s">
        <v>24</v>
      </c>
      <c r="D290" s="34" t="s">
        <v>25</v>
      </c>
      <c r="E290" s="35">
        <v>150000</v>
      </c>
      <c r="F290" s="35">
        <v>150000</v>
      </c>
      <c r="G290" s="35">
        <v>0</v>
      </c>
      <c r="H290" s="35">
        <v>0</v>
      </c>
      <c r="I290" s="35">
        <v>0</v>
      </c>
      <c r="J290" s="35">
        <v>0</v>
      </c>
      <c r="K290" s="35">
        <v>0</v>
      </c>
      <c r="L290" s="36">
        <v>0</v>
      </c>
      <c r="M290" s="8"/>
      <c r="N290" s="8"/>
      <c r="O290" s="8"/>
      <c r="P290" s="8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</row>
    <row r="291" spans="1:85" ht="42.75" customHeight="1">
      <c r="A291" s="146"/>
      <c r="B291" s="103"/>
      <c r="C291" s="103" t="s">
        <v>86</v>
      </c>
      <c r="D291" s="104" t="s">
        <v>157</v>
      </c>
      <c r="E291" s="105">
        <v>500</v>
      </c>
      <c r="F291" s="105">
        <v>500</v>
      </c>
      <c r="G291" s="105">
        <v>0</v>
      </c>
      <c r="H291" s="105">
        <v>0</v>
      </c>
      <c r="I291" s="105">
        <v>0</v>
      </c>
      <c r="J291" s="105">
        <v>0</v>
      </c>
      <c r="K291" s="105">
        <v>0</v>
      </c>
      <c r="L291" s="106">
        <v>0</v>
      </c>
      <c r="M291" s="8"/>
      <c r="N291" s="8"/>
      <c r="O291" s="8"/>
      <c r="P291" s="8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</row>
    <row r="292" spans="1:85" ht="28.5" customHeight="1">
      <c r="A292" s="32"/>
      <c r="B292" s="33"/>
      <c r="C292" s="33" t="s">
        <v>72</v>
      </c>
      <c r="D292" s="34" t="s">
        <v>73</v>
      </c>
      <c r="E292" s="35">
        <v>500</v>
      </c>
      <c r="F292" s="35">
        <v>500</v>
      </c>
      <c r="G292" s="35">
        <v>0</v>
      </c>
      <c r="H292" s="35">
        <v>0</v>
      </c>
      <c r="I292" s="35">
        <v>0</v>
      </c>
      <c r="J292" s="35">
        <v>0</v>
      </c>
      <c r="K292" s="35">
        <v>0</v>
      </c>
      <c r="L292" s="36">
        <v>0</v>
      </c>
      <c r="M292" s="8"/>
      <c r="N292" s="8"/>
      <c r="O292" s="8"/>
      <c r="P292" s="8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</row>
    <row r="293" spans="1:85" ht="30.75" customHeight="1">
      <c r="A293" s="146"/>
      <c r="B293" s="33"/>
      <c r="C293" s="33" t="s">
        <v>26</v>
      </c>
      <c r="D293" s="34" t="s">
        <v>27</v>
      </c>
      <c r="E293" s="35">
        <v>15000</v>
      </c>
      <c r="F293" s="35">
        <v>15000</v>
      </c>
      <c r="G293" s="35">
        <v>0</v>
      </c>
      <c r="H293" s="35">
        <v>0</v>
      </c>
      <c r="I293" s="35">
        <v>0</v>
      </c>
      <c r="J293" s="35">
        <v>0</v>
      </c>
      <c r="K293" s="35">
        <v>0</v>
      </c>
      <c r="L293" s="36">
        <v>0</v>
      </c>
      <c r="M293" s="8"/>
      <c r="N293" s="8"/>
      <c r="O293" s="8"/>
      <c r="P293" s="8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</row>
    <row r="294" spans="1:85" ht="30.75" customHeight="1">
      <c r="A294" s="65"/>
      <c r="B294" s="66"/>
      <c r="C294" s="66" t="s">
        <v>89</v>
      </c>
      <c r="D294" s="67" t="s">
        <v>90</v>
      </c>
      <c r="E294" s="68">
        <v>2910</v>
      </c>
      <c r="F294" s="68">
        <v>2910</v>
      </c>
      <c r="G294" s="68">
        <v>0</v>
      </c>
      <c r="H294" s="68">
        <v>0</v>
      </c>
      <c r="I294" s="68">
        <v>0</v>
      </c>
      <c r="J294" s="68">
        <v>0</v>
      </c>
      <c r="K294" s="68">
        <v>0</v>
      </c>
      <c r="L294" s="69">
        <v>0</v>
      </c>
      <c r="M294" s="8"/>
      <c r="N294" s="8"/>
      <c r="O294" s="8"/>
      <c r="P294" s="8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</row>
    <row r="295" spans="1:85" ht="30" customHeight="1">
      <c r="A295" s="45"/>
      <c r="B295" s="138" t="s">
        <v>158</v>
      </c>
      <c r="C295" s="138"/>
      <c r="D295" s="139" t="s">
        <v>253</v>
      </c>
      <c r="E295" s="140">
        <f>E296+E297+E298+E299+E300+E301+E302+E303+E307+E308+E309+E310+E311+E312+E313+E314+E315+E316+E317+E318</f>
        <v>477300</v>
      </c>
      <c r="F295" s="140">
        <f>F296+F297+F298+F299+F300+F301+F302+F303+F307+F308+F309+F310+F311+F312+F313+F314+F315+F316+F317+F318</f>
        <v>477300</v>
      </c>
      <c r="G295" s="140">
        <f>G296+G297+G298+G299+G300+G301</f>
        <v>303000</v>
      </c>
      <c r="H295" s="140">
        <f>H296+H297+H298+H299+H300+H301</f>
        <v>59800</v>
      </c>
      <c r="I295" s="140">
        <v>0</v>
      </c>
      <c r="J295" s="140">
        <v>0</v>
      </c>
      <c r="K295" s="140">
        <v>0</v>
      </c>
      <c r="L295" s="145">
        <v>0</v>
      </c>
      <c r="M295" s="30"/>
      <c r="N295" s="30"/>
      <c r="O295" s="30"/>
      <c r="P295" s="30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  <c r="BI295" s="31"/>
      <c r="BJ295" s="31"/>
      <c r="BK295" s="31"/>
      <c r="BL295" s="31"/>
      <c r="BM295" s="31"/>
      <c r="BN295" s="31"/>
      <c r="BO295" s="31"/>
      <c r="BP295" s="31"/>
      <c r="BQ295" s="31"/>
      <c r="BR295" s="31"/>
      <c r="BS295" s="31"/>
      <c r="BT295" s="31"/>
      <c r="BU295" s="31"/>
      <c r="BV295" s="31"/>
      <c r="BW295" s="31"/>
      <c r="BX295" s="31"/>
      <c r="BY295" s="31"/>
      <c r="BZ295" s="31"/>
      <c r="CA295" s="31"/>
      <c r="CB295" s="31"/>
      <c r="CC295" s="31"/>
      <c r="CD295" s="31"/>
      <c r="CE295" s="31"/>
      <c r="CF295" s="31"/>
      <c r="CG295" s="31"/>
    </row>
    <row r="296" spans="1:85" ht="30.75" customHeight="1">
      <c r="A296" s="65"/>
      <c r="B296" s="46"/>
      <c r="C296" s="46" t="s">
        <v>78</v>
      </c>
      <c r="D296" s="47" t="s">
        <v>79</v>
      </c>
      <c r="E296" s="48">
        <v>20931</v>
      </c>
      <c r="F296" s="48">
        <v>20931</v>
      </c>
      <c r="G296" s="48">
        <v>0</v>
      </c>
      <c r="H296" s="48">
        <v>0</v>
      </c>
      <c r="I296" s="48">
        <v>0</v>
      </c>
      <c r="J296" s="48">
        <v>0</v>
      </c>
      <c r="K296" s="48">
        <v>0</v>
      </c>
      <c r="L296" s="49">
        <v>0</v>
      </c>
      <c r="M296" s="8"/>
      <c r="N296" s="8"/>
      <c r="O296" s="8"/>
      <c r="P296" s="8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</row>
    <row r="297" spans="1:85" ht="28.5" customHeight="1">
      <c r="A297" s="137"/>
      <c r="B297" s="33"/>
      <c r="C297" s="33" t="s">
        <v>80</v>
      </c>
      <c r="D297" s="34" t="s">
        <v>266</v>
      </c>
      <c r="E297" s="35">
        <v>270000</v>
      </c>
      <c r="F297" s="35">
        <v>270000</v>
      </c>
      <c r="G297" s="35">
        <v>270000</v>
      </c>
      <c r="H297" s="35">
        <v>0</v>
      </c>
      <c r="I297" s="35">
        <v>0</v>
      </c>
      <c r="J297" s="35">
        <v>0</v>
      </c>
      <c r="K297" s="35">
        <v>0</v>
      </c>
      <c r="L297" s="36">
        <v>0</v>
      </c>
      <c r="M297" s="8"/>
      <c r="N297" s="8"/>
      <c r="O297" s="8"/>
      <c r="P297" s="8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</row>
    <row r="298" spans="1:85" ht="30.75" customHeight="1">
      <c r="A298" s="45"/>
      <c r="B298" s="33"/>
      <c r="C298" s="33" t="s">
        <v>81</v>
      </c>
      <c r="D298" s="34" t="s">
        <v>82</v>
      </c>
      <c r="E298" s="35">
        <v>22000</v>
      </c>
      <c r="F298" s="35">
        <v>22000</v>
      </c>
      <c r="G298" s="35">
        <v>22000</v>
      </c>
      <c r="H298" s="35">
        <v>0</v>
      </c>
      <c r="I298" s="35">
        <v>0</v>
      </c>
      <c r="J298" s="35">
        <v>0</v>
      </c>
      <c r="K298" s="35">
        <v>0</v>
      </c>
      <c r="L298" s="36">
        <v>0</v>
      </c>
      <c r="M298" s="8"/>
      <c r="N298" s="8"/>
      <c r="O298" s="8"/>
      <c r="P298" s="8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</row>
    <row r="299" spans="1:85" ht="30.75" customHeight="1">
      <c r="A299" s="32"/>
      <c r="B299" s="33"/>
      <c r="C299" s="33" t="s">
        <v>40</v>
      </c>
      <c r="D299" s="34" t="s">
        <v>41</v>
      </c>
      <c r="E299" s="35">
        <v>52500</v>
      </c>
      <c r="F299" s="35">
        <v>52500</v>
      </c>
      <c r="G299" s="35">
        <v>0</v>
      </c>
      <c r="H299" s="35">
        <v>52500</v>
      </c>
      <c r="I299" s="35">
        <v>0</v>
      </c>
      <c r="J299" s="35">
        <v>0</v>
      </c>
      <c r="K299" s="35">
        <v>0</v>
      </c>
      <c r="L299" s="36">
        <v>0</v>
      </c>
      <c r="M299" s="8"/>
      <c r="N299" s="8"/>
      <c r="O299" s="8"/>
      <c r="P299" s="8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</row>
    <row r="300" spans="1:85" ht="27.75" customHeight="1">
      <c r="A300" s="32"/>
      <c r="B300" s="33"/>
      <c r="C300" s="33" t="s">
        <v>63</v>
      </c>
      <c r="D300" s="34" t="s">
        <v>64</v>
      </c>
      <c r="E300" s="35">
        <v>7300</v>
      </c>
      <c r="F300" s="35">
        <v>7300</v>
      </c>
      <c r="G300" s="35">
        <v>0</v>
      </c>
      <c r="H300" s="35">
        <v>7300</v>
      </c>
      <c r="I300" s="35">
        <v>0</v>
      </c>
      <c r="J300" s="35">
        <v>0</v>
      </c>
      <c r="K300" s="35">
        <v>0</v>
      </c>
      <c r="L300" s="36">
        <v>0</v>
      </c>
      <c r="M300" s="8"/>
      <c r="N300" s="8"/>
      <c r="O300" s="8"/>
      <c r="P300" s="8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</row>
    <row r="301" spans="1:85" ht="30.75" customHeight="1">
      <c r="A301" s="32"/>
      <c r="B301" s="33"/>
      <c r="C301" s="33" t="s">
        <v>42</v>
      </c>
      <c r="D301" s="34" t="s">
        <v>43</v>
      </c>
      <c r="E301" s="35">
        <v>11000</v>
      </c>
      <c r="F301" s="35">
        <v>11000</v>
      </c>
      <c r="G301" s="35">
        <v>11000</v>
      </c>
      <c r="H301" s="35">
        <v>0</v>
      </c>
      <c r="I301" s="35">
        <v>0</v>
      </c>
      <c r="J301" s="35">
        <v>0</v>
      </c>
      <c r="K301" s="35">
        <v>0</v>
      </c>
      <c r="L301" s="36">
        <v>0</v>
      </c>
      <c r="M301" s="8"/>
      <c r="N301" s="8"/>
      <c r="O301" s="8"/>
      <c r="P301" s="8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</row>
    <row r="302" spans="1:85" ht="30.75" customHeight="1">
      <c r="A302" s="32"/>
      <c r="B302" s="33"/>
      <c r="C302" s="33" t="s">
        <v>16</v>
      </c>
      <c r="D302" s="34" t="s">
        <v>17</v>
      </c>
      <c r="E302" s="35">
        <v>15000</v>
      </c>
      <c r="F302" s="35">
        <v>15000</v>
      </c>
      <c r="G302" s="35">
        <v>0</v>
      </c>
      <c r="H302" s="35">
        <v>0</v>
      </c>
      <c r="I302" s="35">
        <v>0</v>
      </c>
      <c r="J302" s="35">
        <v>0</v>
      </c>
      <c r="K302" s="35">
        <v>0</v>
      </c>
      <c r="L302" s="36">
        <v>0</v>
      </c>
      <c r="M302" s="8"/>
      <c r="N302" s="8"/>
      <c r="O302" s="8"/>
      <c r="P302" s="8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</row>
    <row r="303" spans="1:85" ht="30.75" customHeight="1" thickBot="1">
      <c r="A303" s="86"/>
      <c r="B303" s="87"/>
      <c r="C303" s="87" t="s">
        <v>32</v>
      </c>
      <c r="D303" s="88" t="s">
        <v>33</v>
      </c>
      <c r="E303" s="89">
        <v>16000</v>
      </c>
      <c r="F303" s="89">
        <v>16000</v>
      </c>
      <c r="G303" s="89">
        <v>0</v>
      </c>
      <c r="H303" s="89">
        <v>0</v>
      </c>
      <c r="I303" s="89">
        <v>0</v>
      </c>
      <c r="J303" s="89">
        <v>0</v>
      </c>
      <c r="K303" s="89">
        <v>0</v>
      </c>
      <c r="L303" s="90">
        <v>0</v>
      </c>
      <c r="M303" s="8"/>
      <c r="N303" s="8"/>
      <c r="O303" s="8"/>
      <c r="P303" s="8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</row>
    <row r="304" spans="1:85" ht="30.75" customHeight="1" thickTop="1">
      <c r="A304" s="192"/>
      <c r="B304" s="192"/>
      <c r="C304" s="192"/>
      <c r="D304" s="193"/>
      <c r="E304" s="194"/>
      <c r="F304" s="194"/>
      <c r="G304" s="194"/>
      <c r="H304" s="194"/>
      <c r="I304" s="194"/>
      <c r="J304" s="194"/>
      <c r="K304" s="194"/>
      <c r="L304" s="194"/>
      <c r="M304" s="8"/>
      <c r="N304" s="8"/>
      <c r="O304" s="8"/>
      <c r="P304" s="8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</row>
    <row r="305" spans="1:85" ht="30.75" customHeight="1" thickBot="1">
      <c r="A305" s="195"/>
      <c r="B305" s="195"/>
      <c r="C305" s="195"/>
      <c r="D305" s="196"/>
      <c r="E305" s="197"/>
      <c r="F305" s="197"/>
      <c r="G305" s="197"/>
      <c r="H305" s="197"/>
      <c r="I305" s="197"/>
      <c r="J305" s="197"/>
      <c r="K305" s="197"/>
      <c r="L305" s="197"/>
      <c r="M305" s="8"/>
      <c r="N305" s="8"/>
      <c r="O305" s="8"/>
      <c r="P305" s="8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</row>
    <row r="306" spans="1:85" ht="14.25" customHeight="1" thickBot="1" thickTop="1">
      <c r="A306" s="190">
        <v>1</v>
      </c>
      <c r="B306" s="189">
        <v>2</v>
      </c>
      <c r="C306" s="189">
        <v>3</v>
      </c>
      <c r="D306" s="189">
        <v>4</v>
      </c>
      <c r="E306" s="189">
        <v>5</v>
      </c>
      <c r="F306" s="189">
        <v>6</v>
      </c>
      <c r="G306" s="189">
        <v>7</v>
      </c>
      <c r="H306" s="189">
        <v>8</v>
      </c>
      <c r="I306" s="189">
        <v>9</v>
      </c>
      <c r="J306" s="189">
        <v>10</v>
      </c>
      <c r="K306" s="189">
        <v>11</v>
      </c>
      <c r="L306" s="191">
        <v>12</v>
      </c>
      <c r="M306" s="8"/>
      <c r="N306" s="8"/>
      <c r="O306" s="8"/>
      <c r="P306" s="8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</row>
    <row r="307" spans="1:85" ht="30.75" customHeight="1">
      <c r="A307" s="45"/>
      <c r="B307" s="46"/>
      <c r="C307" s="46" t="s">
        <v>34</v>
      </c>
      <c r="D307" s="47" t="s">
        <v>35</v>
      </c>
      <c r="E307" s="48">
        <v>3000</v>
      </c>
      <c r="F307" s="48">
        <v>3000</v>
      </c>
      <c r="G307" s="48">
        <v>0</v>
      </c>
      <c r="H307" s="48">
        <v>0</v>
      </c>
      <c r="I307" s="48">
        <v>0</v>
      </c>
      <c r="J307" s="48">
        <v>0</v>
      </c>
      <c r="K307" s="48">
        <v>0</v>
      </c>
      <c r="L307" s="49">
        <v>0</v>
      </c>
      <c r="M307" s="8"/>
      <c r="N307" s="8"/>
      <c r="O307" s="8"/>
      <c r="P307" s="8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</row>
    <row r="308" spans="1:85" ht="30.75" customHeight="1">
      <c r="A308" s="32"/>
      <c r="B308" s="33"/>
      <c r="C308" s="33" t="s">
        <v>83</v>
      </c>
      <c r="D308" s="34" t="s">
        <v>102</v>
      </c>
      <c r="E308" s="35">
        <v>500</v>
      </c>
      <c r="F308" s="35">
        <v>500</v>
      </c>
      <c r="G308" s="35">
        <v>0</v>
      </c>
      <c r="H308" s="35">
        <v>0</v>
      </c>
      <c r="I308" s="35">
        <v>0</v>
      </c>
      <c r="J308" s="35">
        <v>0</v>
      </c>
      <c r="K308" s="35">
        <v>0</v>
      </c>
      <c r="L308" s="36">
        <v>0</v>
      </c>
      <c r="M308" s="8"/>
      <c r="N308" s="8"/>
      <c r="O308" s="8"/>
      <c r="P308" s="8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</row>
    <row r="309" spans="1:85" ht="27.75" customHeight="1">
      <c r="A309" s="32"/>
      <c r="B309" s="33"/>
      <c r="C309" s="33" t="s">
        <v>24</v>
      </c>
      <c r="D309" s="34" t="s">
        <v>25</v>
      </c>
      <c r="E309" s="35">
        <v>20000</v>
      </c>
      <c r="F309" s="35">
        <v>20000</v>
      </c>
      <c r="G309" s="35">
        <v>0</v>
      </c>
      <c r="H309" s="35">
        <v>0</v>
      </c>
      <c r="I309" s="35">
        <v>0</v>
      </c>
      <c r="J309" s="35">
        <v>0</v>
      </c>
      <c r="K309" s="35">
        <v>0</v>
      </c>
      <c r="L309" s="36">
        <v>0</v>
      </c>
      <c r="M309" s="8"/>
      <c r="N309" s="8"/>
      <c r="O309" s="8"/>
      <c r="P309" s="8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</row>
    <row r="310" spans="1:85" ht="27.75" customHeight="1">
      <c r="A310" s="32"/>
      <c r="B310" s="33"/>
      <c r="C310" s="33" t="s">
        <v>103</v>
      </c>
      <c r="D310" s="34" t="s">
        <v>104</v>
      </c>
      <c r="E310" s="35">
        <v>1000</v>
      </c>
      <c r="F310" s="35">
        <v>1000</v>
      </c>
      <c r="G310" s="35">
        <v>0</v>
      </c>
      <c r="H310" s="35">
        <v>0</v>
      </c>
      <c r="I310" s="35">
        <v>0</v>
      </c>
      <c r="J310" s="35">
        <v>0</v>
      </c>
      <c r="K310" s="35">
        <v>0</v>
      </c>
      <c r="L310" s="36">
        <v>0</v>
      </c>
      <c r="M310" s="8"/>
      <c r="N310" s="8"/>
      <c r="O310" s="8"/>
      <c r="P310" s="8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</row>
    <row r="311" spans="1:85" ht="45.75" customHeight="1">
      <c r="A311" s="32"/>
      <c r="B311" s="33"/>
      <c r="C311" s="33" t="s">
        <v>86</v>
      </c>
      <c r="D311" s="34" t="s">
        <v>105</v>
      </c>
      <c r="E311" s="35">
        <v>900</v>
      </c>
      <c r="F311" s="35">
        <v>900</v>
      </c>
      <c r="G311" s="35">
        <v>0</v>
      </c>
      <c r="H311" s="35">
        <v>0</v>
      </c>
      <c r="I311" s="35">
        <v>0</v>
      </c>
      <c r="J311" s="35">
        <v>0</v>
      </c>
      <c r="K311" s="35">
        <v>0</v>
      </c>
      <c r="L311" s="36">
        <v>0</v>
      </c>
      <c r="M311" s="8"/>
      <c r="N311" s="8"/>
      <c r="O311" s="8"/>
      <c r="P311" s="8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</row>
    <row r="312" spans="1:85" ht="42.75" customHeight="1">
      <c r="A312" s="32"/>
      <c r="B312" s="33"/>
      <c r="C312" s="33" t="s">
        <v>88</v>
      </c>
      <c r="D312" s="34" t="s">
        <v>87</v>
      </c>
      <c r="E312" s="35">
        <v>7500</v>
      </c>
      <c r="F312" s="35">
        <v>7500</v>
      </c>
      <c r="G312" s="35">
        <v>0</v>
      </c>
      <c r="H312" s="35">
        <v>0</v>
      </c>
      <c r="I312" s="35">
        <v>0</v>
      </c>
      <c r="J312" s="35">
        <v>0</v>
      </c>
      <c r="K312" s="35">
        <v>0</v>
      </c>
      <c r="L312" s="36">
        <v>0</v>
      </c>
      <c r="M312" s="8"/>
      <c r="N312" s="8"/>
      <c r="O312" s="8"/>
      <c r="P312" s="8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</row>
    <row r="313" spans="1:85" ht="27" customHeight="1">
      <c r="A313" s="32"/>
      <c r="B313" s="46"/>
      <c r="C313" s="46" t="s">
        <v>72</v>
      </c>
      <c r="D313" s="47" t="s">
        <v>147</v>
      </c>
      <c r="E313" s="48">
        <v>1200</v>
      </c>
      <c r="F313" s="48">
        <v>1200</v>
      </c>
      <c r="G313" s="48"/>
      <c r="H313" s="48">
        <v>0</v>
      </c>
      <c r="I313" s="48">
        <v>0</v>
      </c>
      <c r="J313" s="48">
        <v>0</v>
      </c>
      <c r="K313" s="48">
        <v>0</v>
      </c>
      <c r="L313" s="49">
        <v>0</v>
      </c>
      <c r="M313" s="8"/>
      <c r="N313" s="8"/>
      <c r="O313" s="8"/>
      <c r="P313" s="8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</row>
    <row r="314" spans="1:85" ht="27.75" customHeight="1">
      <c r="A314" s="32"/>
      <c r="B314" s="33"/>
      <c r="C314" s="33" t="s">
        <v>26</v>
      </c>
      <c r="D314" s="34" t="s">
        <v>27</v>
      </c>
      <c r="E314" s="35">
        <v>400</v>
      </c>
      <c r="F314" s="35">
        <v>400</v>
      </c>
      <c r="G314" s="35">
        <v>0</v>
      </c>
      <c r="H314" s="35">
        <v>0</v>
      </c>
      <c r="I314" s="35">
        <v>0</v>
      </c>
      <c r="J314" s="35">
        <v>0</v>
      </c>
      <c r="K314" s="35">
        <v>0</v>
      </c>
      <c r="L314" s="36">
        <v>0</v>
      </c>
      <c r="M314" s="8"/>
      <c r="N314" s="8"/>
      <c r="O314" s="8"/>
      <c r="P314" s="8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</row>
    <row r="315" spans="1:85" ht="30.75" customHeight="1">
      <c r="A315" s="45"/>
      <c r="B315" s="33"/>
      <c r="C315" s="33" t="s">
        <v>89</v>
      </c>
      <c r="D315" s="34" t="s">
        <v>90</v>
      </c>
      <c r="E315" s="35">
        <v>7469</v>
      </c>
      <c r="F315" s="35">
        <v>7469</v>
      </c>
      <c r="G315" s="35">
        <v>0</v>
      </c>
      <c r="H315" s="35">
        <v>0</v>
      </c>
      <c r="I315" s="35">
        <v>0</v>
      </c>
      <c r="J315" s="35">
        <v>0</v>
      </c>
      <c r="K315" s="35">
        <v>0</v>
      </c>
      <c r="L315" s="36">
        <v>0</v>
      </c>
      <c r="M315" s="8"/>
      <c r="N315" s="8"/>
      <c r="O315" s="8"/>
      <c r="P315" s="8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</row>
    <row r="316" spans="1:85" ht="30.75" customHeight="1">
      <c r="A316" s="32"/>
      <c r="B316" s="33"/>
      <c r="C316" s="80">
        <v>4700</v>
      </c>
      <c r="D316" s="34" t="s">
        <v>258</v>
      </c>
      <c r="E316" s="35">
        <v>6500</v>
      </c>
      <c r="F316" s="35">
        <v>6500</v>
      </c>
      <c r="G316" s="35">
        <v>0</v>
      </c>
      <c r="H316" s="35">
        <v>0</v>
      </c>
      <c r="I316" s="35">
        <v>0</v>
      </c>
      <c r="J316" s="35">
        <v>0</v>
      </c>
      <c r="K316" s="35">
        <v>0</v>
      </c>
      <c r="L316" s="36">
        <v>0</v>
      </c>
      <c r="M316" s="8"/>
      <c r="N316" s="8"/>
      <c r="O316" s="8"/>
      <c r="P316" s="8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</row>
    <row r="317" spans="1:85" ht="45" customHeight="1">
      <c r="A317" s="32"/>
      <c r="B317" s="33"/>
      <c r="C317" s="33" t="s">
        <v>91</v>
      </c>
      <c r="D317" s="34" t="s">
        <v>159</v>
      </c>
      <c r="E317" s="35">
        <v>1600</v>
      </c>
      <c r="F317" s="35">
        <v>1600</v>
      </c>
      <c r="G317" s="35">
        <v>0</v>
      </c>
      <c r="H317" s="35">
        <v>0</v>
      </c>
      <c r="I317" s="35">
        <v>0</v>
      </c>
      <c r="J317" s="35">
        <v>0</v>
      </c>
      <c r="K317" s="35">
        <v>0</v>
      </c>
      <c r="L317" s="36">
        <v>0</v>
      </c>
      <c r="M317" s="8"/>
      <c r="N317" s="8"/>
      <c r="O317" s="8"/>
      <c r="P317" s="8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</row>
    <row r="318" spans="1:85" ht="30.75" customHeight="1">
      <c r="A318" s="146"/>
      <c r="B318" s="103"/>
      <c r="C318" s="103" t="s">
        <v>93</v>
      </c>
      <c r="D318" s="104" t="s">
        <v>148</v>
      </c>
      <c r="E318" s="105">
        <v>12500</v>
      </c>
      <c r="F318" s="105">
        <v>12500</v>
      </c>
      <c r="G318" s="105">
        <v>0</v>
      </c>
      <c r="H318" s="105">
        <v>0</v>
      </c>
      <c r="I318" s="105">
        <v>0</v>
      </c>
      <c r="J318" s="105">
        <v>0</v>
      </c>
      <c r="K318" s="105">
        <v>0</v>
      </c>
      <c r="L318" s="106">
        <v>0</v>
      </c>
      <c r="M318" s="8"/>
      <c r="N318" s="8"/>
      <c r="O318" s="8"/>
      <c r="P318" s="8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</row>
    <row r="319" spans="1:85" ht="30.75" customHeight="1">
      <c r="A319" s="235"/>
      <c r="B319" s="38" t="s">
        <v>160</v>
      </c>
      <c r="C319" s="38"/>
      <c r="D319" s="39" t="s">
        <v>254</v>
      </c>
      <c r="E319" s="40">
        <f>E321+E320</f>
        <v>58734</v>
      </c>
      <c r="F319" s="40">
        <v>58734</v>
      </c>
      <c r="G319" s="40">
        <v>0</v>
      </c>
      <c r="H319" s="40">
        <v>0</v>
      </c>
      <c r="I319" s="40">
        <v>0</v>
      </c>
      <c r="J319" s="40">
        <v>0</v>
      </c>
      <c r="K319" s="40">
        <v>0</v>
      </c>
      <c r="L319" s="41">
        <v>0</v>
      </c>
      <c r="M319" s="30"/>
      <c r="N319" s="30"/>
      <c r="O319" s="30"/>
      <c r="P319" s="30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1"/>
      <c r="AS319" s="31"/>
      <c r="AT319" s="31"/>
      <c r="AU319" s="31"/>
      <c r="AV319" s="31"/>
      <c r="AW319" s="31"/>
      <c r="AX319" s="31"/>
      <c r="AY319" s="31"/>
      <c r="AZ319" s="31"/>
      <c r="BA319" s="31"/>
      <c r="BB319" s="31"/>
      <c r="BC319" s="31"/>
      <c r="BD319" s="31"/>
      <c r="BE319" s="31"/>
      <c r="BF319" s="31"/>
      <c r="BG319" s="31"/>
      <c r="BH319" s="31"/>
      <c r="BI319" s="31"/>
      <c r="BJ319" s="31"/>
      <c r="BK319" s="31"/>
      <c r="BL319" s="31"/>
      <c r="BM319" s="31"/>
      <c r="BN319" s="31"/>
      <c r="BO319" s="31"/>
      <c r="BP319" s="31"/>
      <c r="BQ319" s="31"/>
      <c r="BR319" s="31"/>
      <c r="BS319" s="31"/>
      <c r="BT319" s="31"/>
      <c r="BU319" s="31"/>
      <c r="BV319" s="31"/>
      <c r="BW319" s="31"/>
      <c r="BX319" s="31"/>
      <c r="BY319" s="31"/>
      <c r="BZ319" s="31"/>
      <c r="CA319" s="31"/>
      <c r="CB319" s="31"/>
      <c r="CC319" s="31"/>
      <c r="CD319" s="31"/>
      <c r="CE319" s="31"/>
      <c r="CF319" s="31"/>
      <c r="CG319" s="31"/>
    </row>
    <row r="320" spans="1:85" ht="30.75" customHeight="1">
      <c r="A320" s="146"/>
      <c r="B320" s="180"/>
      <c r="C320" s="180" t="s">
        <v>24</v>
      </c>
      <c r="D320" s="181" t="s">
        <v>25</v>
      </c>
      <c r="E320" s="182">
        <v>18918</v>
      </c>
      <c r="F320" s="182">
        <v>18918</v>
      </c>
      <c r="G320" s="182">
        <v>0</v>
      </c>
      <c r="H320" s="182">
        <v>0</v>
      </c>
      <c r="I320" s="182">
        <v>0</v>
      </c>
      <c r="J320" s="182">
        <v>0</v>
      </c>
      <c r="K320" s="182">
        <v>0</v>
      </c>
      <c r="L320" s="183">
        <v>0</v>
      </c>
      <c r="M320" s="8"/>
      <c r="N320" s="8"/>
      <c r="O320" s="8"/>
      <c r="P320" s="8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</row>
    <row r="321" spans="1:85" ht="33" customHeight="1" thickBot="1">
      <c r="A321" s="162"/>
      <c r="B321" s="103"/>
      <c r="C321" s="103">
        <v>4700</v>
      </c>
      <c r="D321" s="104" t="s">
        <v>258</v>
      </c>
      <c r="E321" s="105">
        <v>39816</v>
      </c>
      <c r="F321" s="105">
        <v>39816</v>
      </c>
      <c r="G321" s="105">
        <v>0</v>
      </c>
      <c r="H321" s="105">
        <v>0</v>
      </c>
      <c r="I321" s="105">
        <v>0</v>
      </c>
      <c r="J321" s="105">
        <v>0</v>
      </c>
      <c r="K321" s="105">
        <v>0</v>
      </c>
      <c r="L321" s="106">
        <v>0</v>
      </c>
      <c r="M321" s="8"/>
      <c r="N321" s="8"/>
      <c r="O321" s="8"/>
      <c r="P321" s="8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</row>
    <row r="322" spans="1:85" ht="30.75" customHeight="1" thickBot="1">
      <c r="A322" s="296">
        <v>851</v>
      </c>
      <c r="B322" s="297"/>
      <c r="C322" s="297"/>
      <c r="D322" s="298" t="s">
        <v>161</v>
      </c>
      <c r="E322" s="299">
        <f>E323+E328+E348</f>
        <v>262460</v>
      </c>
      <c r="F322" s="299">
        <f>F323+F328+F348</f>
        <v>258460</v>
      </c>
      <c r="G322" s="299">
        <f>G323+G328+G348</f>
        <v>70160</v>
      </c>
      <c r="H322" s="299">
        <f>H323+H328+H348</f>
        <v>1300</v>
      </c>
      <c r="I322" s="299">
        <v>0</v>
      </c>
      <c r="J322" s="299">
        <v>0</v>
      </c>
      <c r="K322" s="299">
        <v>0</v>
      </c>
      <c r="L322" s="300">
        <v>4000</v>
      </c>
      <c r="M322" s="22"/>
      <c r="N322" s="22"/>
      <c r="O322" s="22"/>
      <c r="P322" s="22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</row>
    <row r="323" spans="1:85" ht="30.75" customHeight="1">
      <c r="A323" s="70"/>
      <c r="B323" s="138" t="s">
        <v>162</v>
      </c>
      <c r="C323" s="138"/>
      <c r="D323" s="139" t="s">
        <v>163</v>
      </c>
      <c r="E323" s="140">
        <f>E324+E325+E326+E327</f>
        <v>10000</v>
      </c>
      <c r="F323" s="140">
        <f>F324+F325+F326+F327</f>
        <v>10000</v>
      </c>
      <c r="G323" s="140">
        <f>G324+G325+G326+G327</f>
        <v>2000</v>
      </c>
      <c r="H323" s="140">
        <v>0</v>
      </c>
      <c r="I323" s="140">
        <v>0</v>
      </c>
      <c r="J323" s="140">
        <v>0</v>
      </c>
      <c r="K323" s="140">
        <v>0</v>
      </c>
      <c r="L323" s="145">
        <v>0</v>
      </c>
      <c r="M323" s="30"/>
      <c r="N323" s="30"/>
      <c r="O323" s="30"/>
      <c r="P323" s="30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1"/>
      <c r="AT323" s="31"/>
      <c r="AU323" s="31"/>
      <c r="AV323" s="31"/>
      <c r="AW323" s="31"/>
      <c r="AX323" s="31"/>
      <c r="AY323" s="31"/>
      <c r="AZ323" s="31"/>
      <c r="BA323" s="31"/>
      <c r="BB323" s="31"/>
      <c r="BC323" s="31"/>
      <c r="BD323" s="31"/>
      <c r="BE323" s="31"/>
      <c r="BF323" s="31"/>
      <c r="BG323" s="31"/>
      <c r="BH323" s="31"/>
      <c r="BI323" s="31"/>
      <c r="BJ323" s="31"/>
      <c r="BK323" s="31"/>
      <c r="BL323" s="31"/>
      <c r="BM323" s="31"/>
      <c r="BN323" s="31"/>
      <c r="BO323" s="31"/>
      <c r="BP323" s="31"/>
      <c r="BQ323" s="31"/>
      <c r="BR323" s="31"/>
      <c r="BS323" s="31"/>
      <c r="BT323" s="31"/>
      <c r="BU323" s="31"/>
      <c r="BV323" s="31"/>
      <c r="BW323" s="31"/>
      <c r="BX323" s="31"/>
      <c r="BY323" s="31"/>
      <c r="BZ323" s="31"/>
      <c r="CA323" s="31"/>
      <c r="CB323" s="31"/>
      <c r="CC323" s="31"/>
      <c r="CD323" s="31"/>
      <c r="CE323" s="31"/>
      <c r="CF323" s="31"/>
      <c r="CG323" s="31"/>
    </row>
    <row r="324" spans="1:85" ht="30.75" customHeight="1">
      <c r="A324" s="301"/>
      <c r="B324" s="46"/>
      <c r="C324" s="46" t="s">
        <v>42</v>
      </c>
      <c r="D324" s="47" t="s">
        <v>43</v>
      </c>
      <c r="E324" s="48">
        <v>2000</v>
      </c>
      <c r="F324" s="48">
        <v>2000</v>
      </c>
      <c r="G324" s="48">
        <v>2000</v>
      </c>
      <c r="H324" s="48">
        <v>0</v>
      </c>
      <c r="I324" s="48">
        <v>0</v>
      </c>
      <c r="J324" s="48">
        <v>0</v>
      </c>
      <c r="K324" s="48">
        <v>0</v>
      </c>
      <c r="L324" s="49">
        <v>0</v>
      </c>
      <c r="M324" s="8"/>
      <c r="N324" s="8"/>
      <c r="O324" s="8"/>
      <c r="P324" s="8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</row>
    <row r="325" spans="1:85" ht="30.75" customHeight="1">
      <c r="A325" s="137"/>
      <c r="B325" s="103"/>
      <c r="C325" s="103" t="s">
        <v>24</v>
      </c>
      <c r="D325" s="104" t="s">
        <v>164</v>
      </c>
      <c r="E325" s="105">
        <v>5000</v>
      </c>
      <c r="F325" s="105">
        <v>5000</v>
      </c>
      <c r="G325" s="105">
        <v>0</v>
      </c>
      <c r="H325" s="105">
        <v>0</v>
      </c>
      <c r="I325" s="105">
        <v>0</v>
      </c>
      <c r="J325" s="105">
        <v>0</v>
      </c>
      <c r="K325" s="105">
        <v>0</v>
      </c>
      <c r="L325" s="106">
        <v>0</v>
      </c>
      <c r="M325" s="8"/>
      <c r="N325" s="8"/>
      <c r="O325" s="8"/>
      <c r="P325" s="8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</row>
    <row r="326" spans="1:85" ht="30.75" customHeight="1">
      <c r="A326" s="45"/>
      <c r="B326" s="33"/>
      <c r="C326" s="80">
        <v>4410</v>
      </c>
      <c r="D326" s="34" t="s">
        <v>259</v>
      </c>
      <c r="E326" s="35">
        <v>1000</v>
      </c>
      <c r="F326" s="35">
        <v>1000</v>
      </c>
      <c r="G326" s="35">
        <v>0</v>
      </c>
      <c r="H326" s="35">
        <v>0</v>
      </c>
      <c r="I326" s="35">
        <v>0</v>
      </c>
      <c r="J326" s="35">
        <v>0</v>
      </c>
      <c r="K326" s="35">
        <v>0</v>
      </c>
      <c r="L326" s="35">
        <v>0</v>
      </c>
      <c r="M326" s="8"/>
      <c r="N326" s="8"/>
      <c r="O326" s="8"/>
      <c r="P326" s="8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</row>
    <row r="327" spans="1:85" ht="30.75" customHeight="1">
      <c r="A327" s="146"/>
      <c r="B327" s="71"/>
      <c r="C327" s="72">
        <v>4700</v>
      </c>
      <c r="D327" s="73" t="s">
        <v>258</v>
      </c>
      <c r="E327" s="74">
        <v>2000</v>
      </c>
      <c r="F327" s="74">
        <v>2000</v>
      </c>
      <c r="G327" s="74">
        <v>0</v>
      </c>
      <c r="H327" s="74">
        <v>0</v>
      </c>
      <c r="I327" s="74">
        <v>0</v>
      </c>
      <c r="J327" s="74">
        <v>0</v>
      </c>
      <c r="K327" s="74">
        <v>0</v>
      </c>
      <c r="L327" s="75">
        <v>0</v>
      </c>
      <c r="M327" s="8"/>
      <c r="N327" s="8"/>
      <c r="O327" s="8"/>
      <c r="P327" s="8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</row>
    <row r="328" spans="1:85" ht="30.75" customHeight="1" thickBot="1">
      <c r="A328" s="302"/>
      <c r="B328" s="236" t="s">
        <v>165</v>
      </c>
      <c r="C328" s="236"/>
      <c r="D328" s="237" t="s">
        <v>166</v>
      </c>
      <c r="E328" s="238">
        <f>E332+E333+E334+E335+E336+E337+E338+E339+E340+E341+E342+E343+E344+E345+E346+E347</f>
        <v>152000</v>
      </c>
      <c r="F328" s="238">
        <f>F332+F333+F334+F335+F336+F337+F338+F339+F340+F341+F342+F343+F344+F345+M347+F346+F347</f>
        <v>148000</v>
      </c>
      <c r="G328" s="238">
        <f>G332+G333+G334+G335+G336</f>
        <v>45000</v>
      </c>
      <c r="H328" s="238">
        <f>H332+H333+H334+H335</f>
        <v>700</v>
      </c>
      <c r="I328" s="238">
        <v>0</v>
      </c>
      <c r="J328" s="238">
        <v>0</v>
      </c>
      <c r="K328" s="238">
        <v>0</v>
      </c>
      <c r="L328" s="220">
        <v>4000</v>
      </c>
      <c r="M328" s="30"/>
      <c r="N328" s="30"/>
      <c r="O328" s="30"/>
      <c r="P328" s="30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1"/>
      <c r="AS328" s="31"/>
      <c r="AT328" s="31"/>
      <c r="AU328" s="31"/>
      <c r="AV328" s="31"/>
      <c r="AW328" s="31"/>
      <c r="AX328" s="31"/>
      <c r="AY328" s="31"/>
      <c r="AZ328" s="31"/>
      <c r="BA328" s="31"/>
      <c r="BB328" s="31"/>
      <c r="BC328" s="31"/>
      <c r="BD328" s="31"/>
      <c r="BE328" s="31"/>
      <c r="BF328" s="31"/>
      <c r="BG328" s="31"/>
      <c r="BH328" s="31"/>
      <c r="BI328" s="31"/>
      <c r="BJ328" s="31"/>
      <c r="BK328" s="31"/>
      <c r="BL328" s="31"/>
      <c r="BM328" s="31"/>
      <c r="BN328" s="31"/>
      <c r="BO328" s="31"/>
      <c r="BP328" s="31"/>
      <c r="BQ328" s="31"/>
      <c r="BR328" s="31"/>
      <c r="BS328" s="31"/>
      <c r="BT328" s="31"/>
      <c r="BU328" s="31"/>
      <c r="BV328" s="31"/>
      <c r="BW328" s="31"/>
      <c r="BX328" s="31"/>
      <c r="BY328" s="31"/>
      <c r="BZ328" s="31"/>
      <c r="CA328" s="31"/>
      <c r="CB328" s="31"/>
      <c r="CC328" s="31"/>
      <c r="CD328" s="31"/>
      <c r="CE328" s="31"/>
      <c r="CF328" s="31"/>
      <c r="CG328" s="31"/>
    </row>
    <row r="329" spans="1:85" ht="30.75" customHeight="1" thickTop="1">
      <c r="A329" s="192"/>
      <c r="B329" s="211"/>
      <c r="C329" s="211"/>
      <c r="D329" s="212"/>
      <c r="E329" s="213"/>
      <c r="F329" s="213"/>
      <c r="G329" s="213"/>
      <c r="H329" s="213"/>
      <c r="I329" s="213"/>
      <c r="J329" s="213"/>
      <c r="K329" s="213"/>
      <c r="L329" s="213"/>
      <c r="M329" s="30"/>
      <c r="N329" s="30"/>
      <c r="O329" s="30"/>
      <c r="P329" s="30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1"/>
      <c r="AT329" s="31"/>
      <c r="AU329" s="31"/>
      <c r="AV329" s="31"/>
      <c r="AW329" s="31"/>
      <c r="AX329" s="31"/>
      <c r="AY329" s="31"/>
      <c r="AZ329" s="31"/>
      <c r="BA329" s="31"/>
      <c r="BB329" s="31"/>
      <c r="BC329" s="31"/>
      <c r="BD329" s="31"/>
      <c r="BE329" s="31"/>
      <c r="BF329" s="31"/>
      <c r="BG329" s="31"/>
      <c r="BH329" s="31"/>
      <c r="BI329" s="31"/>
      <c r="BJ329" s="31"/>
      <c r="BK329" s="31"/>
      <c r="BL329" s="31"/>
      <c r="BM329" s="31"/>
      <c r="BN329" s="31"/>
      <c r="BO329" s="31"/>
      <c r="BP329" s="31"/>
      <c r="BQ329" s="31"/>
      <c r="BR329" s="31"/>
      <c r="BS329" s="31"/>
      <c r="BT329" s="31"/>
      <c r="BU329" s="31"/>
      <c r="BV329" s="31"/>
      <c r="BW329" s="31"/>
      <c r="BX329" s="31"/>
      <c r="BY329" s="31"/>
      <c r="BZ329" s="31"/>
      <c r="CA329" s="31"/>
      <c r="CB329" s="31"/>
      <c r="CC329" s="31"/>
      <c r="CD329" s="31"/>
      <c r="CE329" s="31"/>
      <c r="CF329" s="31"/>
      <c r="CG329" s="31"/>
    </row>
    <row r="330" spans="1:85" ht="21.75" customHeight="1" thickBot="1">
      <c r="A330" s="195"/>
      <c r="B330" s="214"/>
      <c r="C330" s="214"/>
      <c r="D330" s="215"/>
      <c r="E330" s="216"/>
      <c r="F330" s="216"/>
      <c r="G330" s="216"/>
      <c r="H330" s="216"/>
      <c r="I330" s="216"/>
      <c r="J330" s="216"/>
      <c r="K330" s="216"/>
      <c r="L330" s="216"/>
      <c r="M330" s="30"/>
      <c r="N330" s="30"/>
      <c r="O330" s="30"/>
      <c r="P330" s="30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  <c r="AR330" s="31"/>
      <c r="AS330" s="31"/>
      <c r="AT330" s="31"/>
      <c r="AU330" s="31"/>
      <c r="AV330" s="31"/>
      <c r="AW330" s="31"/>
      <c r="AX330" s="31"/>
      <c r="AY330" s="31"/>
      <c r="AZ330" s="31"/>
      <c r="BA330" s="31"/>
      <c r="BB330" s="31"/>
      <c r="BC330" s="31"/>
      <c r="BD330" s="31"/>
      <c r="BE330" s="31"/>
      <c r="BF330" s="31"/>
      <c r="BG330" s="31"/>
      <c r="BH330" s="31"/>
      <c r="BI330" s="31"/>
      <c r="BJ330" s="31"/>
      <c r="BK330" s="31"/>
      <c r="BL330" s="31"/>
      <c r="BM330" s="31"/>
      <c r="BN330" s="31"/>
      <c r="BO330" s="31"/>
      <c r="BP330" s="31"/>
      <c r="BQ330" s="31"/>
      <c r="BR330" s="31"/>
      <c r="BS330" s="31"/>
      <c r="BT330" s="31"/>
      <c r="BU330" s="31"/>
      <c r="BV330" s="31"/>
      <c r="BW330" s="31"/>
      <c r="BX330" s="31"/>
      <c r="BY330" s="31"/>
      <c r="BZ330" s="31"/>
      <c r="CA330" s="31"/>
      <c r="CB330" s="31"/>
      <c r="CC330" s="31"/>
      <c r="CD330" s="31"/>
      <c r="CE330" s="31"/>
      <c r="CF330" s="31"/>
      <c r="CG330" s="31"/>
    </row>
    <row r="331" spans="1:85" s="240" customFormat="1" ht="15.75" customHeight="1" thickBot="1" thickTop="1">
      <c r="A331" s="241">
        <v>1</v>
      </c>
      <c r="B331" s="189">
        <v>2</v>
      </c>
      <c r="C331" s="189">
        <v>3</v>
      </c>
      <c r="D331" s="189">
        <v>4</v>
      </c>
      <c r="E331" s="189">
        <v>5</v>
      </c>
      <c r="F331" s="189">
        <v>6</v>
      </c>
      <c r="G331" s="189">
        <v>7</v>
      </c>
      <c r="H331" s="189">
        <v>8</v>
      </c>
      <c r="I331" s="189">
        <v>9</v>
      </c>
      <c r="J331" s="189">
        <v>10</v>
      </c>
      <c r="K331" s="189">
        <v>11</v>
      </c>
      <c r="L331" s="264">
        <v>12</v>
      </c>
      <c r="M331" s="30"/>
      <c r="N331" s="30"/>
      <c r="O331" s="30"/>
      <c r="P331" s="30"/>
      <c r="Q331" s="31"/>
      <c r="R331" s="31"/>
      <c r="S331" s="239"/>
      <c r="T331" s="239"/>
      <c r="U331" s="239"/>
      <c r="V331" s="239"/>
      <c r="W331" s="239"/>
      <c r="X331" s="239"/>
      <c r="Y331" s="239"/>
      <c r="Z331" s="239"/>
      <c r="AA331" s="239"/>
      <c r="AB331" s="239"/>
      <c r="AC331" s="239"/>
      <c r="AD331" s="239"/>
      <c r="AE331" s="239"/>
      <c r="AF331" s="239"/>
      <c r="AG331" s="239"/>
      <c r="AH331" s="239"/>
      <c r="AI331" s="239"/>
      <c r="AJ331" s="239"/>
      <c r="AK331" s="239"/>
      <c r="AL331" s="239"/>
      <c r="AM331" s="239"/>
      <c r="AN331" s="239"/>
      <c r="AO331" s="239"/>
      <c r="AP331" s="239"/>
      <c r="AQ331" s="239"/>
      <c r="AR331" s="239"/>
      <c r="AS331" s="239"/>
      <c r="AT331" s="239"/>
      <c r="AU331" s="239"/>
      <c r="AV331" s="239"/>
      <c r="AW331" s="239"/>
      <c r="AX331" s="239"/>
      <c r="AY331" s="239"/>
      <c r="AZ331" s="239"/>
      <c r="BA331" s="239"/>
      <c r="BB331" s="239"/>
      <c r="BC331" s="239"/>
      <c r="BD331" s="239"/>
      <c r="BE331" s="239"/>
      <c r="BF331" s="239"/>
      <c r="BG331" s="239"/>
      <c r="BH331" s="239"/>
      <c r="BI331" s="239"/>
      <c r="BJ331" s="239"/>
      <c r="BK331" s="239"/>
      <c r="BL331" s="239"/>
      <c r="BM331" s="239"/>
      <c r="BN331" s="239"/>
      <c r="BO331" s="239"/>
      <c r="BP331" s="239"/>
      <c r="BQ331" s="239"/>
      <c r="BR331" s="239"/>
      <c r="BS331" s="239"/>
      <c r="BT331" s="239"/>
      <c r="BU331" s="239"/>
      <c r="BV331" s="239"/>
      <c r="BW331" s="239"/>
      <c r="BX331" s="239"/>
      <c r="BY331" s="239"/>
      <c r="BZ331" s="239"/>
      <c r="CA331" s="239"/>
      <c r="CB331" s="239"/>
      <c r="CC331" s="239"/>
      <c r="CD331" s="239"/>
      <c r="CE331" s="239"/>
      <c r="CF331" s="239"/>
      <c r="CG331" s="239"/>
    </row>
    <row r="332" spans="1:85" ht="25.5" customHeight="1">
      <c r="A332" s="70"/>
      <c r="B332" s="46"/>
      <c r="C332" s="46" t="s">
        <v>167</v>
      </c>
      <c r="D332" s="47" t="s">
        <v>13</v>
      </c>
      <c r="E332" s="48">
        <v>53000</v>
      </c>
      <c r="F332" s="48">
        <v>53000</v>
      </c>
      <c r="G332" s="48">
        <v>0</v>
      </c>
      <c r="H332" s="48">
        <v>0</v>
      </c>
      <c r="I332" s="48">
        <v>0</v>
      </c>
      <c r="J332" s="48">
        <v>0</v>
      </c>
      <c r="K332" s="48">
        <v>0</v>
      </c>
      <c r="L332" s="49">
        <v>0</v>
      </c>
      <c r="M332" s="8"/>
      <c r="N332" s="8"/>
      <c r="O332" s="8"/>
      <c r="P332" s="8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</row>
    <row r="333" spans="1:85" ht="30.75" customHeight="1">
      <c r="A333" s="37"/>
      <c r="B333" s="33"/>
      <c r="C333" s="33" t="s">
        <v>40</v>
      </c>
      <c r="D333" s="34" t="s">
        <v>41</v>
      </c>
      <c r="E333" s="35">
        <v>600</v>
      </c>
      <c r="F333" s="35">
        <v>600</v>
      </c>
      <c r="G333" s="35">
        <v>0</v>
      </c>
      <c r="H333" s="35">
        <v>600</v>
      </c>
      <c r="I333" s="35">
        <v>0</v>
      </c>
      <c r="J333" s="35">
        <v>0</v>
      </c>
      <c r="K333" s="35">
        <v>0</v>
      </c>
      <c r="L333" s="36">
        <v>0</v>
      </c>
      <c r="M333" s="8"/>
      <c r="N333" s="8"/>
      <c r="O333" s="8"/>
      <c r="P333" s="8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</row>
    <row r="334" spans="1:85" ht="30.75" customHeight="1">
      <c r="A334" s="45"/>
      <c r="B334" s="33"/>
      <c r="C334" s="33" t="s">
        <v>63</v>
      </c>
      <c r="D334" s="34" t="s">
        <v>64</v>
      </c>
      <c r="E334" s="35">
        <v>100</v>
      </c>
      <c r="F334" s="35">
        <v>100</v>
      </c>
      <c r="G334" s="35">
        <v>0</v>
      </c>
      <c r="H334" s="35">
        <v>100</v>
      </c>
      <c r="I334" s="35">
        <v>0</v>
      </c>
      <c r="J334" s="35">
        <v>0</v>
      </c>
      <c r="K334" s="35">
        <v>0</v>
      </c>
      <c r="L334" s="36">
        <v>0</v>
      </c>
      <c r="M334" s="8"/>
      <c r="N334" s="8"/>
      <c r="O334" s="8"/>
      <c r="P334" s="8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</row>
    <row r="335" spans="1:85" ht="30.75" customHeight="1">
      <c r="A335" s="32"/>
      <c r="B335" s="33"/>
      <c r="C335" s="33" t="s">
        <v>42</v>
      </c>
      <c r="D335" s="34" t="s">
        <v>43</v>
      </c>
      <c r="E335" s="35">
        <v>45000</v>
      </c>
      <c r="F335" s="35">
        <v>45000</v>
      </c>
      <c r="G335" s="35">
        <v>45000</v>
      </c>
      <c r="H335" s="35">
        <v>0</v>
      </c>
      <c r="I335" s="35">
        <v>0</v>
      </c>
      <c r="J335" s="35">
        <v>0</v>
      </c>
      <c r="K335" s="35">
        <v>0</v>
      </c>
      <c r="L335" s="36">
        <v>0</v>
      </c>
      <c r="M335" s="8"/>
      <c r="N335" s="8"/>
      <c r="O335" s="8"/>
      <c r="P335" s="8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</row>
    <row r="336" spans="1:85" ht="30.75" customHeight="1">
      <c r="A336" s="32"/>
      <c r="B336" s="33"/>
      <c r="C336" s="33" t="s">
        <v>16</v>
      </c>
      <c r="D336" s="34" t="s">
        <v>17</v>
      </c>
      <c r="E336" s="35">
        <v>2000</v>
      </c>
      <c r="F336" s="35">
        <v>2000</v>
      </c>
      <c r="G336" s="35">
        <v>0</v>
      </c>
      <c r="H336" s="35">
        <v>0</v>
      </c>
      <c r="I336" s="35">
        <v>0</v>
      </c>
      <c r="J336" s="35">
        <v>0</v>
      </c>
      <c r="K336" s="35">
        <v>0</v>
      </c>
      <c r="L336" s="36">
        <v>0</v>
      </c>
      <c r="M336" s="8"/>
      <c r="N336" s="8"/>
      <c r="O336" s="8"/>
      <c r="P336" s="8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</row>
    <row r="337" spans="1:85" ht="30.75" customHeight="1">
      <c r="A337" s="32"/>
      <c r="B337" s="33"/>
      <c r="C337" s="33">
        <v>4220</v>
      </c>
      <c r="D337" s="34" t="s">
        <v>272</v>
      </c>
      <c r="E337" s="35">
        <v>29000</v>
      </c>
      <c r="F337" s="35">
        <v>29000</v>
      </c>
      <c r="G337" s="35">
        <v>0</v>
      </c>
      <c r="H337" s="35">
        <v>0</v>
      </c>
      <c r="I337" s="35">
        <v>0</v>
      </c>
      <c r="J337" s="35">
        <v>0</v>
      </c>
      <c r="K337" s="35">
        <v>0</v>
      </c>
      <c r="L337" s="36">
        <v>0</v>
      </c>
      <c r="M337" s="8"/>
      <c r="N337" s="8"/>
      <c r="O337" s="8"/>
      <c r="P337" s="8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</row>
    <row r="338" spans="1:85" ht="30.75" customHeight="1">
      <c r="A338" s="32"/>
      <c r="B338" s="33"/>
      <c r="C338" s="80">
        <v>4270</v>
      </c>
      <c r="D338" s="34" t="s">
        <v>35</v>
      </c>
      <c r="E338" s="35">
        <v>3000</v>
      </c>
      <c r="F338" s="35">
        <v>3000</v>
      </c>
      <c r="G338" s="35">
        <v>0</v>
      </c>
      <c r="H338" s="35">
        <v>0</v>
      </c>
      <c r="I338" s="35">
        <v>0</v>
      </c>
      <c r="J338" s="35">
        <v>0</v>
      </c>
      <c r="K338" s="35">
        <v>0</v>
      </c>
      <c r="L338" s="36">
        <v>0</v>
      </c>
      <c r="M338" s="8"/>
      <c r="N338" s="8"/>
      <c r="O338" s="8"/>
      <c r="P338" s="8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</row>
    <row r="339" spans="1:85" ht="30.75" customHeight="1">
      <c r="A339" s="32"/>
      <c r="B339" s="33"/>
      <c r="C339" s="33" t="s">
        <v>24</v>
      </c>
      <c r="D339" s="34" t="s">
        <v>25</v>
      </c>
      <c r="E339" s="35">
        <v>6200</v>
      </c>
      <c r="F339" s="35">
        <v>6200</v>
      </c>
      <c r="G339" s="35">
        <v>0</v>
      </c>
      <c r="H339" s="35">
        <v>0</v>
      </c>
      <c r="I339" s="35">
        <v>0</v>
      </c>
      <c r="J339" s="35">
        <v>0</v>
      </c>
      <c r="K339" s="35">
        <v>0</v>
      </c>
      <c r="L339" s="36">
        <v>0</v>
      </c>
      <c r="M339" s="8"/>
      <c r="N339" s="8"/>
      <c r="O339" s="8"/>
      <c r="P339" s="8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</row>
    <row r="340" spans="1:85" ht="30.75" customHeight="1">
      <c r="A340" s="32"/>
      <c r="B340" s="33"/>
      <c r="C340" s="80">
        <v>4350</v>
      </c>
      <c r="D340" s="34" t="s">
        <v>104</v>
      </c>
      <c r="E340" s="35">
        <v>1000</v>
      </c>
      <c r="F340" s="35">
        <v>1000</v>
      </c>
      <c r="G340" s="35">
        <v>0</v>
      </c>
      <c r="H340" s="35">
        <v>0</v>
      </c>
      <c r="I340" s="35">
        <v>0</v>
      </c>
      <c r="J340" s="35">
        <v>0</v>
      </c>
      <c r="K340" s="35">
        <v>0</v>
      </c>
      <c r="L340" s="36">
        <v>0</v>
      </c>
      <c r="M340" s="8"/>
      <c r="N340" s="8"/>
      <c r="O340" s="8"/>
      <c r="P340" s="8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</row>
    <row r="341" spans="1:85" ht="45.75" customHeight="1">
      <c r="A341" s="32"/>
      <c r="B341" s="33"/>
      <c r="C341" s="80">
        <v>4370</v>
      </c>
      <c r="D341" s="34" t="s">
        <v>273</v>
      </c>
      <c r="E341" s="35">
        <v>2000</v>
      </c>
      <c r="F341" s="35">
        <v>2000</v>
      </c>
      <c r="G341" s="35">
        <v>0</v>
      </c>
      <c r="H341" s="35">
        <v>0</v>
      </c>
      <c r="I341" s="35">
        <v>0</v>
      </c>
      <c r="J341" s="35">
        <v>0</v>
      </c>
      <c r="K341" s="35">
        <v>0</v>
      </c>
      <c r="L341" s="36">
        <v>0</v>
      </c>
      <c r="M341" s="8"/>
      <c r="N341" s="8"/>
      <c r="O341" s="8"/>
      <c r="P341" s="8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</row>
    <row r="342" spans="1:85" ht="34.5" customHeight="1">
      <c r="A342" s="32"/>
      <c r="B342" s="33"/>
      <c r="C342" s="80">
        <v>4390</v>
      </c>
      <c r="D342" s="34" t="s">
        <v>274</v>
      </c>
      <c r="E342" s="35">
        <v>1200</v>
      </c>
      <c r="F342" s="35">
        <v>1200</v>
      </c>
      <c r="G342" s="35">
        <v>0</v>
      </c>
      <c r="H342" s="35">
        <v>0</v>
      </c>
      <c r="I342" s="35">
        <v>0</v>
      </c>
      <c r="J342" s="35">
        <v>0</v>
      </c>
      <c r="K342" s="35">
        <v>0</v>
      </c>
      <c r="L342" s="36">
        <v>0</v>
      </c>
      <c r="M342" s="8"/>
      <c r="N342" s="8"/>
      <c r="O342" s="8"/>
      <c r="P342" s="8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</row>
    <row r="343" spans="1:85" ht="30.75" customHeight="1">
      <c r="A343" s="32"/>
      <c r="B343" s="33"/>
      <c r="C343" s="33" t="s">
        <v>72</v>
      </c>
      <c r="D343" s="34" t="s">
        <v>73</v>
      </c>
      <c r="E343" s="35">
        <v>1200</v>
      </c>
      <c r="F343" s="35">
        <v>1200</v>
      </c>
      <c r="G343" s="35">
        <v>0</v>
      </c>
      <c r="H343" s="35">
        <v>0</v>
      </c>
      <c r="I343" s="35">
        <v>0</v>
      </c>
      <c r="J343" s="35">
        <v>0</v>
      </c>
      <c r="K343" s="35">
        <v>0</v>
      </c>
      <c r="L343" s="36">
        <v>0</v>
      </c>
      <c r="M343" s="8"/>
      <c r="N343" s="8"/>
      <c r="O343" s="8"/>
      <c r="P343" s="8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</row>
    <row r="344" spans="1:85" ht="30.75" customHeight="1">
      <c r="A344" s="32"/>
      <c r="B344" s="46"/>
      <c r="C344" s="46">
        <v>4610</v>
      </c>
      <c r="D344" s="47" t="s">
        <v>55</v>
      </c>
      <c r="E344" s="48">
        <v>300</v>
      </c>
      <c r="F344" s="48">
        <v>300</v>
      </c>
      <c r="G344" s="48">
        <v>0</v>
      </c>
      <c r="H344" s="48">
        <v>0</v>
      </c>
      <c r="I344" s="48">
        <v>0</v>
      </c>
      <c r="J344" s="48">
        <v>0</v>
      </c>
      <c r="K344" s="48">
        <v>0</v>
      </c>
      <c r="L344" s="49">
        <v>0</v>
      </c>
      <c r="M344" s="8"/>
      <c r="N344" s="8"/>
      <c r="O344" s="8"/>
      <c r="P344" s="8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</row>
    <row r="345" spans="1:85" ht="34.5" customHeight="1">
      <c r="A345" s="32"/>
      <c r="B345" s="46"/>
      <c r="C345" s="101">
        <v>4700</v>
      </c>
      <c r="D345" s="47" t="s">
        <v>258</v>
      </c>
      <c r="E345" s="48">
        <v>3000</v>
      </c>
      <c r="F345" s="48">
        <v>3000</v>
      </c>
      <c r="G345" s="48">
        <v>0</v>
      </c>
      <c r="H345" s="48">
        <v>0</v>
      </c>
      <c r="I345" s="48">
        <v>0</v>
      </c>
      <c r="J345" s="48">
        <v>0</v>
      </c>
      <c r="K345" s="48">
        <v>0</v>
      </c>
      <c r="L345" s="49">
        <v>0</v>
      </c>
      <c r="M345" s="8"/>
      <c r="N345" s="8"/>
      <c r="O345" s="8"/>
      <c r="P345" s="8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</row>
    <row r="346" spans="1:85" ht="49.5" customHeight="1">
      <c r="A346" s="45"/>
      <c r="B346" s="46"/>
      <c r="C346" s="46" t="s">
        <v>91</v>
      </c>
      <c r="D346" s="47" t="s">
        <v>109</v>
      </c>
      <c r="E346" s="48">
        <v>400</v>
      </c>
      <c r="F346" s="48">
        <v>400</v>
      </c>
      <c r="G346" s="48">
        <v>0</v>
      </c>
      <c r="H346" s="48">
        <v>0</v>
      </c>
      <c r="I346" s="48">
        <v>0</v>
      </c>
      <c r="J346" s="48">
        <v>0</v>
      </c>
      <c r="K346" s="48">
        <v>0</v>
      </c>
      <c r="L346" s="49">
        <v>0</v>
      </c>
      <c r="M346" s="8"/>
      <c r="N346" s="8"/>
      <c r="O346" s="8"/>
      <c r="P346" s="8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</row>
    <row r="347" spans="1:85" ht="36.75" customHeight="1">
      <c r="A347" s="70"/>
      <c r="B347" s="13"/>
      <c r="C347" s="13" t="s">
        <v>44</v>
      </c>
      <c r="D347" s="42" t="s">
        <v>45</v>
      </c>
      <c r="E347" s="43">
        <v>4000</v>
      </c>
      <c r="F347" s="43">
        <v>0</v>
      </c>
      <c r="G347" s="43">
        <v>0</v>
      </c>
      <c r="H347" s="43">
        <v>0</v>
      </c>
      <c r="I347" s="43">
        <v>0</v>
      </c>
      <c r="J347" s="43">
        <v>0</v>
      </c>
      <c r="K347" s="43">
        <v>0</v>
      </c>
      <c r="L347" s="44">
        <v>4000</v>
      </c>
      <c r="M347" s="8"/>
      <c r="N347" s="8"/>
      <c r="O347" s="8"/>
      <c r="P347" s="8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</row>
    <row r="348" spans="1:85" ht="30.75" customHeight="1">
      <c r="A348" s="290"/>
      <c r="B348" s="138" t="s">
        <v>168</v>
      </c>
      <c r="C348" s="138"/>
      <c r="D348" s="139" t="s">
        <v>23</v>
      </c>
      <c r="E348" s="140">
        <f>E349+E350+E351+E352+E353</f>
        <v>100460</v>
      </c>
      <c r="F348" s="140">
        <f>F349+F350+F351+F352+F353</f>
        <v>100460</v>
      </c>
      <c r="G348" s="140">
        <f>G349+G350+G351</f>
        <v>23160</v>
      </c>
      <c r="H348" s="140">
        <f>H349+H350+H351+H352+H353</f>
        <v>600</v>
      </c>
      <c r="I348" s="140">
        <v>0</v>
      </c>
      <c r="J348" s="140">
        <v>0</v>
      </c>
      <c r="K348" s="140">
        <v>0</v>
      </c>
      <c r="L348" s="145">
        <v>0</v>
      </c>
      <c r="M348" s="30"/>
      <c r="N348" s="30"/>
      <c r="O348" s="30"/>
      <c r="P348" s="30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31"/>
      <c r="AV348" s="31"/>
      <c r="AW348" s="31"/>
      <c r="AX348" s="31"/>
      <c r="AY348" s="31"/>
      <c r="AZ348" s="31"/>
      <c r="BA348" s="31"/>
      <c r="BB348" s="31"/>
      <c r="BC348" s="31"/>
      <c r="BD348" s="31"/>
      <c r="BE348" s="31"/>
      <c r="BF348" s="31"/>
      <c r="BG348" s="31"/>
      <c r="BH348" s="31"/>
      <c r="BI348" s="31"/>
      <c r="BJ348" s="31"/>
      <c r="BK348" s="31"/>
      <c r="BL348" s="31"/>
      <c r="BM348" s="31"/>
      <c r="BN348" s="31"/>
      <c r="BO348" s="31"/>
      <c r="BP348" s="31"/>
      <c r="BQ348" s="31"/>
      <c r="BR348" s="31"/>
      <c r="BS348" s="31"/>
      <c r="BT348" s="31"/>
      <c r="BU348" s="31"/>
      <c r="BV348" s="31"/>
      <c r="BW348" s="31"/>
      <c r="BX348" s="31"/>
      <c r="BY348" s="31"/>
      <c r="BZ348" s="31"/>
      <c r="CA348" s="31"/>
      <c r="CB348" s="31"/>
      <c r="CC348" s="31"/>
      <c r="CD348" s="31"/>
      <c r="CE348" s="31"/>
      <c r="CF348" s="31"/>
      <c r="CG348" s="31"/>
    </row>
    <row r="349" spans="1:85" ht="30.75" customHeight="1">
      <c r="A349" s="45"/>
      <c r="B349" s="46"/>
      <c r="C349" s="46" t="s">
        <v>40</v>
      </c>
      <c r="D349" s="47" t="s">
        <v>41</v>
      </c>
      <c r="E349" s="48">
        <v>500</v>
      </c>
      <c r="F349" s="48">
        <v>500</v>
      </c>
      <c r="G349" s="48">
        <v>0</v>
      </c>
      <c r="H349" s="48">
        <v>500</v>
      </c>
      <c r="I349" s="48">
        <v>0</v>
      </c>
      <c r="J349" s="48">
        <v>0</v>
      </c>
      <c r="K349" s="48">
        <v>0</v>
      </c>
      <c r="L349" s="49">
        <v>0</v>
      </c>
      <c r="M349" s="8"/>
      <c r="N349" s="8"/>
      <c r="O349" s="8"/>
      <c r="P349" s="8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</row>
    <row r="350" spans="1:85" ht="30.75" customHeight="1">
      <c r="A350" s="137"/>
      <c r="B350" s="33"/>
      <c r="C350" s="33" t="s">
        <v>63</v>
      </c>
      <c r="D350" s="34" t="s">
        <v>64</v>
      </c>
      <c r="E350" s="35">
        <v>100</v>
      </c>
      <c r="F350" s="35">
        <v>100</v>
      </c>
      <c r="G350" s="35">
        <v>0</v>
      </c>
      <c r="H350" s="35">
        <v>100</v>
      </c>
      <c r="I350" s="35">
        <v>0</v>
      </c>
      <c r="J350" s="35">
        <v>0</v>
      </c>
      <c r="K350" s="35">
        <v>0</v>
      </c>
      <c r="L350" s="36">
        <v>0</v>
      </c>
      <c r="M350" s="8"/>
      <c r="N350" s="8"/>
      <c r="O350" s="8"/>
      <c r="P350" s="8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</row>
    <row r="351" spans="1:85" ht="30.75" customHeight="1">
      <c r="A351" s="45"/>
      <c r="B351" s="33"/>
      <c r="C351" s="33" t="s">
        <v>42</v>
      </c>
      <c r="D351" s="34" t="s">
        <v>43</v>
      </c>
      <c r="E351" s="35">
        <v>23160</v>
      </c>
      <c r="F351" s="35">
        <v>23160</v>
      </c>
      <c r="G351" s="35">
        <v>23160</v>
      </c>
      <c r="H351" s="35">
        <v>0</v>
      </c>
      <c r="I351" s="35">
        <v>0</v>
      </c>
      <c r="J351" s="35">
        <v>0</v>
      </c>
      <c r="K351" s="35">
        <v>0</v>
      </c>
      <c r="L351" s="36">
        <v>0</v>
      </c>
      <c r="M351" s="8"/>
      <c r="N351" s="8"/>
      <c r="O351" s="8"/>
      <c r="P351" s="8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</row>
    <row r="352" spans="1:85" ht="30.75" customHeight="1">
      <c r="A352" s="32"/>
      <c r="B352" s="33"/>
      <c r="C352" s="33" t="s">
        <v>16</v>
      </c>
      <c r="D352" s="34" t="s">
        <v>17</v>
      </c>
      <c r="E352" s="35">
        <v>17000</v>
      </c>
      <c r="F352" s="35">
        <v>17000</v>
      </c>
      <c r="G352" s="35">
        <v>0</v>
      </c>
      <c r="H352" s="35">
        <v>0</v>
      </c>
      <c r="I352" s="35">
        <v>0</v>
      </c>
      <c r="J352" s="35">
        <v>0</v>
      </c>
      <c r="K352" s="35">
        <v>0</v>
      </c>
      <c r="L352" s="36">
        <v>0</v>
      </c>
      <c r="M352" s="8"/>
      <c r="N352" s="8"/>
      <c r="O352" s="8"/>
      <c r="P352" s="8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</row>
    <row r="353" spans="1:85" ht="30.75" customHeight="1" thickBot="1">
      <c r="A353" s="86"/>
      <c r="B353" s="87"/>
      <c r="C353" s="87" t="s">
        <v>24</v>
      </c>
      <c r="D353" s="88" t="s">
        <v>25</v>
      </c>
      <c r="E353" s="89">
        <v>59700</v>
      </c>
      <c r="F353" s="89">
        <v>59700</v>
      </c>
      <c r="G353" s="89">
        <v>0</v>
      </c>
      <c r="H353" s="89">
        <v>0</v>
      </c>
      <c r="I353" s="89">
        <v>0</v>
      </c>
      <c r="J353" s="89">
        <v>0</v>
      </c>
      <c r="K353" s="89">
        <v>0</v>
      </c>
      <c r="L353" s="90">
        <v>0</v>
      </c>
      <c r="M353" s="8"/>
      <c r="N353" s="8"/>
      <c r="O353" s="8"/>
      <c r="P353" s="8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</row>
    <row r="354" spans="1:85" ht="30.75" customHeight="1" thickTop="1">
      <c r="A354" s="192"/>
      <c r="B354" s="192"/>
      <c r="C354" s="192"/>
      <c r="D354" s="193"/>
      <c r="E354" s="194"/>
      <c r="F354" s="194"/>
      <c r="G354" s="194"/>
      <c r="H354" s="194"/>
      <c r="I354" s="194"/>
      <c r="J354" s="194"/>
      <c r="K354" s="194"/>
      <c r="L354" s="194"/>
      <c r="M354" s="8"/>
      <c r="N354" s="8"/>
      <c r="O354" s="8"/>
      <c r="P354" s="8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</row>
    <row r="355" spans="1:85" ht="30.75" customHeight="1" thickBot="1">
      <c r="A355" s="195"/>
      <c r="B355" s="195"/>
      <c r="C355" s="195"/>
      <c r="D355" s="196"/>
      <c r="E355" s="197"/>
      <c r="F355" s="197"/>
      <c r="G355" s="197"/>
      <c r="H355" s="197"/>
      <c r="I355" s="197"/>
      <c r="J355" s="197"/>
      <c r="K355" s="197"/>
      <c r="L355" s="197"/>
      <c r="M355" s="8"/>
      <c r="N355" s="8"/>
      <c r="O355" s="8"/>
      <c r="P355" s="8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</row>
    <row r="356" spans="1:85" ht="15.75" customHeight="1" thickBot="1" thickTop="1">
      <c r="A356" s="190">
        <v>1</v>
      </c>
      <c r="B356" s="189">
        <v>2</v>
      </c>
      <c r="C356" s="189">
        <v>3</v>
      </c>
      <c r="D356" s="189">
        <v>4</v>
      </c>
      <c r="E356" s="189">
        <v>5</v>
      </c>
      <c r="F356" s="189">
        <v>6</v>
      </c>
      <c r="G356" s="189">
        <v>7</v>
      </c>
      <c r="H356" s="189">
        <v>8</v>
      </c>
      <c r="I356" s="189">
        <v>9</v>
      </c>
      <c r="J356" s="189">
        <v>10</v>
      </c>
      <c r="K356" s="189">
        <v>11</v>
      </c>
      <c r="L356" s="191">
        <v>12</v>
      </c>
      <c r="M356" s="8"/>
      <c r="N356" s="8"/>
      <c r="O356" s="8"/>
      <c r="P356" s="8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</row>
    <row r="357" spans="1:85" ht="30.75" customHeight="1">
      <c r="A357" s="251">
        <v>852</v>
      </c>
      <c r="B357" s="56"/>
      <c r="C357" s="56"/>
      <c r="D357" s="57" t="s">
        <v>169</v>
      </c>
      <c r="E357" s="58">
        <f>E358+E360+E362+E370+E372+E374+E379+E400+E417</f>
        <v>4578910</v>
      </c>
      <c r="F357" s="58">
        <f>F358+F360+F362+F370+F372+F374+F379+F400+F417</f>
        <v>4573910</v>
      </c>
      <c r="G357" s="58">
        <f>G358+G360+G362+G370+G372+G374+G379+G400+G417</f>
        <v>688070</v>
      </c>
      <c r="H357" s="58">
        <f>H358+H360+H362+H370+H372+H379+H400+H417</f>
        <v>159900</v>
      </c>
      <c r="I357" s="58">
        <v>70000</v>
      </c>
      <c r="J357" s="58">
        <v>0</v>
      </c>
      <c r="K357" s="58">
        <v>0</v>
      </c>
      <c r="L357" s="59">
        <v>5000</v>
      </c>
      <c r="M357" s="22"/>
      <c r="N357" s="22"/>
      <c r="O357" s="22"/>
      <c r="P357" s="22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</row>
    <row r="358" spans="1:85" ht="30.75" customHeight="1">
      <c r="A358" s="243"/>
      <c r="B358" s="26" t="s">
        <v>170</v>
      </c>
      <c r="C358" s="26"/>
      <c r="D358" s="27" t="s">
        <v>171</v>
      </c>
      <c r="E358" s="28">
        <v>78000</v>
      </c>
      <c r="F358" s="28">
        <v>78000</v>
      </c>
      <c r="G358" s="28">
        <v>0</v>
      </c>
      <c r="H358" s="28">
        <v>0</v>
      </c>
      <c r="I358" s="28">
        <v>0</v>
      </c>
      <c r="J358" s="28">
        <v>0</v>
      </c>
      <c r="K358" s="28">
        <v>0</v>
      </c>
      <c r="L358" s="29">
        <v>0</v>
      </c>
      <c r="M358" s="30"/>
      <c r="N358" s="30"/>
      <c r="O358" s="30"/>
      <c r="P358" s="30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31"/>
      <c r="AQ358" s="31"/>
      <c r="AR358" s="31"/>
      <c r="AS358" s="31"/>
      <c r="AT358" s="31"/>
      <c r="AU358" s="31"/>
      <c r="AV358" s="31"/>
      <c r="AW358" s="31"/>
      <c r="AX358" s="31"/>
      <c r="AY358" s="31"/>
      <c r="AZ358" s="31"/>
      <c r="BA358" s="31"/>
      <c r="BB358" s="31"/>
      <c r="BC358" s="31"/>
      <c r="BD358" s="31"/>
      <c r="BE358" s="31"/>
      <c r="BF358" s="31"/>
      <c r="BG358" s="31"/>
      <c r="BH358" s="31"/>
      <c r="BI358" s="31"/>
      <c r="BJ358" s="31"/>
      <c r="BK358" s="31"/>
      <c r="BL358" s="31"/>
      <c r="BM358" s="31"/>
      <c r="BN358" s="31"/>
      <c r="BO358" s="31"/>
      <c r="BP358" s="31"/>
      <c r="BQ358" s="31"/>
      <c r="BR358" s="31"/>
      <c r="BS358" s="31"/>
      <c r="BT358" s="31"/>
      <c r="BU358" s="31"/>
      <c r="BV358" s="31"/>
      <c r="BW358" s="31"/>
      <c r="BX358" s="31"/>
      <c r="BY358" s="31"/>
      <c r="BZ358" s="31"/>
      <c r="CA358" s="31"/>
      <c r="CB358" s="31"/>
      <c r="CC358" s="31"/>
      <c r="CD358" s="31"/>
      <c r="CE358" s="31"/>
      <c r="CF358" s="31"/>
      <c r="CG358" s="31"/>
    </row>
    <row r="359" spans="1:85" ht="48" customHeight="1">
      <c r="A359" s="242"/>
      <c r="B359" s="71"/>
      <c r="C359" s="71" t="s">
        <v>172</v>
      </c>
      <c r="D359" s="73" t="s">
        <v>173</v>
      </c>
      <c r="E359" s="74">
        <v>78000</v>
      </c>
      <c r="F359" s="74">
        <v>78000</v>
      </c>
      <c r="G359" s="74">
        <v>0</v>
      </c>
      <c r="H359" s="74">
        <v>0</v>
      </c>
      <c r="I359" s="74">
        <v>0</v>
      </c>
      <c r="J359" s="74">
        <v>0</v>
      </c>
      <c r="K359" s="74">
        <v>0</v>
      </c>
      <c r="L359" s="75">
        <v>0</v>
      </c>
      <c r="M359" s="8"/>
      <c r="N359" s="8"/>
      <c r="O359" s="8"/>
      <c r="P359" s="8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</row>
    <row r="360" spans="1:85" ht="30.75" customHeight="1">
      <c r="A360" s="25"/>
      <c r="B360" s="38" t="s">
        <v>174</v>
      </c>
      <c r="C360" s="38"/>
      <c r="D360" s="39" t="s">
        <v>175</v>
      </c>
      <c r="E360" s="40">
        <v>150000</v>
      </c>
      <c r="F360" s="40">
        <v>150000</v>
      </c>
      <c r="G360" s="40">
        <v>0</v>
      </c>
      <c r="H360" s="40">
        <v>0</v>
      </c>
      <c r="I360" s="40">
        <v>0</v>
      </c>
      <c r="J360" s="40">
        <v>0</v>
      </c>
      <c r="K360" s="40">
        <v>0</v>
      </c>
      <c r="L360" s="41">
        <v>0</v>
      </c>
      <c r="M360" s="30"/>
      <c r="N360" s="30"/>
      <c r="O360" s="30"/>
      <c r="P360" s="30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1"/>
      <c r="AR360" s="31"/>
      <c r="AS360" s="31"/>
      <c r="AT360" s="31"/>
      <c r="AU360" s="31"/>
      <c r="AV360" s="31"/>
      <c r="AW360" s="31"/>
      <c r="AX360" s="31"/>
      <c r="AY360" s="31"/>
      <c r="AZ360" s="31"/>
      <c r="BA360" s="31"/>
      <c r="BB360" s="31"/>
      <c r="BC360" s="31"/>
      <c r="BD360" s="31"/>
      <c r="BE360" s="31"/>
      <c r="BF360" s="31"/>
      <c r="BG360" s="31"/>
      <c r="BH360" s="31"/>
      <c r="BI360" s="31"/>
      <c r="BJ360" s="31"/>
      <c r="BK360" s="31"/>
      <c r="BL360" s="31"/>
      <c r="BM360" s="31"/>
      <c r="BN360" s="31"/>
      <c r="BO360" s="31"/>
      <c r="BP360" s="31"/>
      <c r="BQ360" s="31"/>
      <c r="BR360" s="31"/>
      <c r="BS360" s="31"/>
      <c r="BT360" s="31"/>
      <c r="BU360" s="31"/>
      <c r="BV360" s="31"/>
      <c r="BW360" s="31"/>
      <c r="BX360" s="31"/>
      <c r="BY360" s="31"/>
      <c r="BZ360" s="31"/>
      <c r="CA360" s="31"/>
      <c r="CB360" s="31"/>
      <c r="CC360" s="31"/>
      <c r="CD360" s="31"/>
      <c r="CE360" s="31"/>
      <c r="CF360" s="31"/>
      <c r="CG360" s="31"/>
    </row>
    <row r="361" spans="1:85" ht="30.75" customHeight="1">
      <c r="A361" s="70"/>
      <c r="B361" s="109"/>
      <c r="C361" s="109" t="s">
        <v>167</v>
      </c>
      <c r="D361" s="110" t="s">
        <v>176</v>
      </c>
      <c r="E361" s="111">
        <v>150000</v>
      </c>
      <c r="F361" s="111">
        <v>150000</v>
      </c>
      <c r="G361" s="111">
        <v>0</v>
      </c>
      <c r="H361" s="111">
        <v>0</v>
      </c>
      <c r="I361" s="111"/>
      <c r="J361" s="111">
        <v>0</v>
      </c>
      <c r="K361" s="111">
        <v>0</v>
      </c>
      <c r="L361" s="112">
        <v>0</v>
      </c>
      <c r="M361" s="8"/>
      <c r="N361" s="8"/>
      <c r="O361" s="8"/>
      <c r="P361" s="8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</row>
    <row r="362" spans="1:85" ht="75" customHeight="1">
      <c r="A362" s="37"/>
      <c r="B362" s="38" t="s">
        <v>177</v>
      </c>
      <c r="C362" s="38"/>
      <c r="D362" s="39" t="s">
        <v>178</v>
      </c>
      <c r="E362" s="40">
        <f>E363+E364+E365+E366+E367+E368+E369</f>
        <v>2750000</v>
      </c>
      <c r="F362" s="40">
        <f>F363+F364+F365+F366+F367+F368+F369</f>
        <v>2750000</v>
      </c>
      <c r="G362" s="40">
        <f>G363+G364+G365</f>
        <v>55000</v>
      </c>
      <c r="H362" s="40">
        <f>H363+H364+H365+H366</f>
        <v>46300</v>
      </c>
      <c r="I362" s="40">
        <v>0</v>
      </c>
      <c r="J362" s="40">
        <v>0</v>
      </c>
      <c r="K362" s="40">
        <v>0</v>
      </c>
      <c r="L362" s="41">
        <v>0</v>
      </c>
      <c r="M362" s="30"/>
      <c r="N362" s="30"/>
      <c r="O362" s="30"/>
      <c r="P362" s="30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1"/>
      <c r="AQ362" s="31"/>
      <c r="AR362" s="31"/>
      <c r="AS362" s="31"/>
      <c r="AT362" s="31"/>
      <c r="AU362" s="31"/>
      <c r="AV362" s="31"/>
      <c r="AW362" s="31"/>
      <c r="AX362" s="31"/>
      <c r="AY362" s="31"/>
      <c r="AZ362" s="31"/>
      <c r="BA362" s="31"/>
      <c r="BB362" s="31"/>
      <c r="BC362" s="31"/>
      <c r="BD362" s="31"/>
      <c r="BE362" s="31"/>
      <c r="BF362" s="31"/>
      <c r="BG362" s="31"/>
      <c r="BH362" s="31"/>
      <c r="BI362" s="31"/>
      <c r="BJ362" s="31"/>
      <c r="BK362" s="31"/>
      <c r="BL362" s="31"/>
      <c r="BM362" s="31"/>
      <c r="BN362" s="31"/>
      <c r="BO362" s="31"/>
      <c r="BP362" s="31"/>
      <c r="BQ362" s="31"/>
      <c r="BR362" s="31"/>
      <c r="BS362" s="31"/>
      <c r="BT362" s="31"/>
      <c r="BU362" s="31"/>
      <c r="BV362" s="31"/>
      <c r="BW362" s="31"/>
      <c r="BX362" s="31"/>
      <c r="BY362" s="31"/>
      <c r="BZ362" s="31"/>
      <c r="CA362" s="31"/>
      <c r="CB362" s="31"/>
      <c r="CC362" s="31"/>
      <c r="CD362" s="31"/>
      <c r="CE362" s="31"/>
      <c r="CF362" s="31"/>
      <c r="CG362" s="31"/>
    </row>
    <row r="363" spans="1:85" ht="30.75" customHeight="1">
      <c r="A363" s="108"/>
      <c r="B363" s="33"/>
      <c r="C363" s="33" t="s">
        <v>167</v>
      </c>
      <c r="D363" s="34" t="s">
        <v>176</v>
      </c>
      <c r="E363" s="35">
        <v>2636000</v>
      </c>
      <c r="F363" s="35">
        <v>2636000</v>
      </c>
      <c r="G363" s="35">
        <v>0</v>
      </c>
      <c r="H363" s="35">
        <v>0</v>
      </c>
      <c r="I363" s="35">
        <v>0</v>
      </c>
      <c r="J363" s="35">
        <v>0</v>
      </c>
      <c r="K363" s="35">
        <v>0</v>
      </c>
      <c r="L363" s="36">
        <v>0</v>
      </c>
      <c r="M363" s="8"/>
      <c r="N363" s="8"/>
      <c r="O363" s="8"/>
      <c r="P363" s="8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</row>
    <row r="364" spans="1:85" ht="30.75" customHeight="1">
      <c r="A364" s="37"/>
      <c r="B364" s="33"/>
      <c r="C364" s="33" t="s">
        <v>80</v>
      </c>
      <c r="D364" s="34" t="s">
        <v>266</v>
      </c>
      <c r="E364" s="35">
        <v>55000</v>
      </c>
      <c r="F364" s="35">
        <v>55000</v>
      </c>
      <c r="G364" s="35">
        <v>55000</v>
      </c>
      <c r="H364" s="35">
        <v>0</v>
      </c>
      <c r="I364" s="35">
        <v>0</v>
      </c>
      <c r="J364" s="35">
        <v>0</v>
      </c>
      <c r="K364" s="35">
        <v>0</v>
      </c>
      <c r="L364" s="36">
        <v>0</v>
      </c>
      <c r="M364" s="8"/>
      <c r="N364" s="8"/>
      <c r="O364" s="8"/>
      <c r="P364" s="8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</row>
    <row r="365" spans="1:85" ht="30.75" customHeight="1">
      <c r="A365" s="32"/>
      <c r="B365" s="33"/>
      <c r="C365" s="33" t="s">
        <v>40</v>
      </c>
      <c r="D365" s="34" t="s">
        <v>41</v>
      </c>
      <c r="E365" s="35">
        <v>45000</v>
      </c>
      <c r="F365" s="35">
        <v>45000</v>
      </c>
      <c r="G365" s="35">
        <v>0</v>
      </c>
      <c r="H365" s="35">
        <v>45000</v>
      </c>
      <c r="I365" s="35">
        <v>0</v>
      </c>
      <c r="J365" s="35">
        <v>0</v>
      </c>
      <c r="K365" s="35">
        <v>0</v>
      </c>
      <c r="L365" s="36">
        <v>0</v>
      </c>
      <c r="M365" s="8"/>
      <c r="N365" s="8"/>
      <c r="O365" s="8"/>
      <c r="P365" s="8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</row>
    <row r="366" spans="1:85" ht="30.75" customHeight="1">
      <c r="A366" s="32"/>
      <c r="B366" s="33"/>
      <c r="C366" s="33" t="s">
        <v>63</v>
      </c>
      <c r="D366" s="34" t="s">
        <v>64</v>
      </c>
      <c r="E366" s="35">
        <v>1300</v>
      </c>
      <c r="F366" s="35">
        <v>1300</v>
      </c>
      <c r="G366" s="35">
        <v>0</v>
      </c>
      <c r="H366" s="35">
        <v>1300</v>
      </c>
      <c r="I366" s="35">
        <v>0</v>
      </c>
      <c r="J366" s="35">
        <v>0</v>
      </c>
      <c r="K366" s="35">
        <v>0</v>
      </c>
      <c r="L366" s="36">
        <v>0</v>
      </c>
      <c r="M366" s="8"/>
      <c r="N366" s="8"/>
      <c r="O366" s="8"/>
      <c r="P366" s="8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</row>
    <row r="367" spans="1:85" ht="30.75" customHeight="1">
      <c r="A367" s="32"/>
      <c r="B367" s="33"/>
      <c r="C367" s="33" t="s">
        <v>16</v>
      </c>
      <c r="D367" s="34" t="s">
        <v>17</v>
      </c>
      <c r="E367" s="35">
        <v>3000</v>
      </c>
      <c r="F367" s="35">
        <v>3000</v>
      </c>
      <c r="G367" s="35">
        <v>0</v>
      </c>
      <c r="H367" s="35">
        <v>0</v>
      </c>
      <c r="I367" s="35">
        <v>0</v>
      </c>
      <c r="J367" s="35">
        <v>0</v>
      </c>
      <c r="K367" s="35">
        <v>0</v>
      </c>
      <c r="L367" s="36">
        <v>0</v>
      </c>
      <c r="M367" s="8"/>
      <c r="N367" s="8"/>
      <c r="O367" s="8"/>
      <c r="P367" s="8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</row>
    <row r="368" spans="1:85" ht="30.75" customHeight="1">
      <c r="A368" s="32"/>
      <c r="B368" s="33"/>
      <c r="C368" s="33" t="s">
        <v>24</v>
      </c>
      <c r="D368" s="34" t="s">
        <v>25</v>
      </c>
      <c r="E368" s="35">
        <v>7200</v>
      </c>
      <c r="F368" s="35">
        <v>7200</v>
      </c>
      <c r="G368" s="35">
        <v>0</v>
      </c>
      <c r="H368" s="35">
        <v>0</v>
      </c>
      <c r="I368" s="35">
        <v>0</v>
      </c>
      <c r="J368" s="35">
        <v>0</v>
      </c>
      <c r="K368" s="35">
        <v>0</v>
      </c>
      <c r="L368" s="36">
        <v>0</v>
      </c>
      <c r="M368" s="8"/>
      <c r="N368" s="8"/>
      <c r="O368" s="8"/>
      <c r="P368" s="8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</row>
    <row r="369" spans="1:85" ht="30.75" customHeight="1">
      <c r="A369" s="32"/>
      <c r="B369" s="33"/>
      <c r="C369" s="33" t="s">
        <v>89</v>
      </c>
      <c r="D369" s="34" t="s">
        <v>90</v>
      </c>
      <c r="E369" s="35">
        <v>2500</v>
      </c>
      <c r="F369" s="35">
        <v>2500</v>
      </c>
      <c r="G369" s="35">
        <v>0</v>
      </c>
      <c r="H369" s="35">
        <v>0</v>
      </c>
      <c r="I369" s="35">
        <v>0</v>
      </c>
      <c r="J369" s="35">
        <v>0</v>
      </c>
      <c r="K369" s="35">
        <v>0</v>
      </c>
      <c r="L369" s="36">
        <v>0</v>
      </c>
      <c r="M369" s="8"/>
      <c r="N369" s="8"/>
      <c r="O369" s="8"/>
      <c r="P369" s="8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</row>
    <row r="370" spans="1:85" ht="78.75" customHeight="1">
      <c r="A370" s="32"/>
      <c r="B370" s="38" t="s">
        <v>180</v>
      </c>
      <c r="C370" s="38"/>
      <c r="D370" s="39" t="s">
        <v>234</v>
      </c>
      <c r="E370" s="40">
        <v>16400</v>
      </c>
      <c r="F370" s="40">
        <v>16400</v>
      </c>
      <c r="G370" s="40">
        <v>0</v>
      </c>
      <c r="H370" s="40">
        <v>0</v>
      </c>
      <c r="I370" s="40">
        <v>0</v>
      </c>
      <c r="J370" s="40">
        <v>0</v>
      </c>
      <c r="K370" s="40">
        <v>0</v>
      </c>
      <c r="L370" s="41">
        <v>0</v>
      </c>
      <c r="M370" s="8"/>
      <c r="N370" s="8"/>
      <c r="O370" s="8"/>
      <c r="P370" s="8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</row>
    <row r="371" spans="1:85" ht="30.75" customHeight="1">
      <c r="A371" s="32"/>
      <c r="B371" s="180"/>
      <c r="C371" s="180" t="s">
        <v>181</v>
      </c>
      <c r="D371" s="181" t="s">
        <v>182</v>
      </c>
      <c r="E371" s="182">
        <v>16400</v>
      </c>
      <c r="F371" s="182">
        <v>16400</v>
      </c>
      <c r="G371" s="182">
        <v>0</v>
      </c>
      <c r="H371" s="182">
        <v>0</v>
      </c>
      <c r="I371" s="182">
        <v>0</v>
      </c>
      <c r="J371" s="182">
        <v>0</v>
      </c>
      <c r="K371" s="182">
        <v>0</v>
      </c>
      <c r="L371" s="183">
        <v>0</v>
      </c>
      <c r="M371" s="8"/>
      <c r="N371" s="8"/>
      <c r="O371" s="8"/>
      <c r="P371" s="8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</row>
    <row r="372" spans="1:85" ht="48.75" customHeight="1">
      <c r="A372" s="37"/>
      <c r="B372" s="38" t="s">
        <v>183</v>
      </c>
      <c r="C372" s="38"/>
      <c r="D372" s="39" t="s">
        <v>184</v>
      </c>
      <c r="E372" s="40">
        <v>385300</v>
      </c>
      <c r="F372" s="40">
        <v>385300</v>
      </c>
      <c r="G372" s="40">
        <v>0</v>
      </c>
      <c r="H372" s="40">
        <v>0</v>
      </c>
      <c r="I372" s="40">
        <v>0</v>
      </c>
      <c r="J372" s="40">
        <v>0</v>
      </c>
      <c r="K372" s="40">
        <v>0</v>
      </c>
      <c r="L372" s="41">
        <v>0</v>
      </c>
      <c r="M372" s="30"/>
      <c r="N372" s="30"/>
      <c r="O372" s="30"/>
      <c r="P372" s="30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  <c r="AO372" s="31"/>
      <c r="AP372" s="31"/>
      <c r="AQ372" s="31"/>
      <c r="AR372" s="31"/>
      <c r="AS372" s="31"/>
      <c r="AT372" s="31"/>
      <c r="AU372" s="31"/>
      <c r="AV372" s="31"/>
      <c r="AW372" s="31"/>
      <c r="AX372" s="31"/>
      <c r="AY372" s="31"/>
      <c r="AZ372" s="31"/>
      <c r="BA372" s="31"/>
      <c r="BB372" s="31"/>
      <c r="BC372" s="31"/>
      <c r="BD372" s="31"/>
      <c r="BE372" s="31"/>
      <c r="BF372" s="31"/>
      <c r="BG372" s="31"/>
      <c r="BH372" s="31"/>
      <c r="BI372" s="31"/>
      <c r="BJ372" s="31"/>
      <c r="BK372" s="31"/>
      <c r="BL372" s="31"/>
      <c r="BM372" s="31"/>
      <c r="BN372" s="31"/>
      <c r="BO372" s="31"/>
      <c r="BP372" s="31"/>
      <c r="BQ372" s="31"/>
      <c r="BR372" s="31"/>
      <c r="BS372" s="31"/>
      <c r="BT372" s="31"/>
      <c r="BU372" s="31"/>
      <c r="BV372" s="31"/>
      <c r="BW372" s="31"/>
      <c r="BX372" s="31"/>
      <c r="BY372" s="31"/>
      <c r="BZ372" s="31"/>
      <c r="CA372" s="31"/>
      <c r="CB372" s="31"/>
      <c r="CC372" s="31"/>
      <c r="CD372" s="31"/>
      <c r="CE372" s="31"/>
      <c r="CF372" s="31"/>
      <c r="CG372" s="31"/>
    </row>
    <row r="373" spans="1:85" ht="30.75" customHeight="1">
      <c r="A373" s="179"/>
      <c r="B373" s="71"/>
      <c r="C373" s="71" t="s">
        <v>167</v>
      </c>
      <c r="D373" s="73" t="s">
        <v>176</v>
      </c>
      <c r="E373" s="74">
        <v>385300</v>
      </c>
      <c r="F373" s="74">
        <v>385300</v>
      </c>
      <c r="G373" s="74">
        <v>0</v>
      </c>
      <c r="H373" s="74">
        <v>0</v>
      </c>
      <c r="I373" s="74">
        <v>0</v>
      </c>
      <c r="J373" s="74">
        <v>0</v>
      </c>
      <c r="K373" s="74">
        <v>0</v>
      </c>
      <c r="L373" s="75">
        <v>0</v>
      </c>
      <c r="M373" s="8"/>
      <c r="N373" s="8"/>
      <c r="O373" s="8"/>
      <c r="P373" s="8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</row>
    <row r="374" spans="1:85" ht="30.75" customHeight="1">
      <c r="A374" s="37"/>
      <c r="B374" s="38" t="s">
        <v>185</v>
      </c>
      <c r="C374" s="38"/>
      <c r="D374" s="39" t="s">
        <v>186</v>
      </c>
      <c r="E374" s="40">
        <v>40000</v>
      </c>
      <c r="F374" s="40">
        <v>40000</v>
      </c>
      <c r="G374" s="40">
        <v>0</v>
      </c>
      <c r="H374" s="40">
        <v>0</v>
      </c>
      <c r="I374" s="40">
        <v>0</v>
      </c>
      <c r="J374" s="40">
        <v>0</v>
      </c>
      <c r="K374" s="40">
        <v>0</v>
      </c>
      <c r="L374" s="41">
        <v>0</v>
      </c>
      <c r="M374" s="30"/>
      <c r="N374" s="30"/>
      <c r="O374" s="30"/>
      <c r="P374" s="30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1"/>
      <c r="AO374" s="31"/>
      <c r="AP374" s="31"/>
      <c r="AQ374" s="31"/>
      <c r="AR374" s="31"/>
      <c r="AS374" s="31"/>
      <c r="AT374" s="31"/>
      <c r="AU374" s="31"/>
      <c r="AV374" s="31"/>
      <c r="AW374" s="31"/>
      <c r="AX374" s="31"/>
      <c r="AY374" s="31"/>
      <c r="AZ374" s="31"/>
      <c r="BA374" s="31"/>
      <c r="BB374" s="31"/>
      <c r="BC374" s="31"/>
      <c r="BD374" s="31"/>
      <c r="BE374" s="31"/>
      <c r="BF374" s="31"/>
      <c r="BG374" s="31"/>
      <c r="BH374" s="31"/>
      <c r="BI374" s="31"/>
      <c r="BJ374" s="31"/>
      <c r="BK374" s="31"/>
      <c r="BL374" s="31"/>
      <c r="BM374" s="31"/>
      <c r="BN374" s="31"/>
      <c r="BO374" s="31"/>
      <c r="BP374" s="31"/>
      <c r="BQ374" s="31"/>
      <c r="BR374" s="31"/>
      <c r="BS374" s="31"/>
      <c r="BT374" s="31"/>
      <c r="BU374" s="31"/>
      <c r="BV374" s="31"/>
      <c r="BW374" s="31"/>
      <c r="BX374" s="31"/>
      <c r="BY374" s="31"/>
      <c r="BZ374" s="31"/>
      <c r="CA374" s="31"/>
      <c r="CB374" s="31"/>
      <c r="CC374" s="31"/>
      <c r="CD374" s="31"/>
      <c r="CE374" s="31"/>
      <c r="CF374" s="31"/>
      <c r="CG374" s="31"/>
    </row>
    <row r="375" spans="1:85" ht="30.75" customHeight="1" thickBot="1">
      <c r="A375" s="113"/>
      <c r="B375" s="114"/>
      <c r="C375" s="114" t="s">
        <v>167</v>
      </c>
      <c r="D375" s="115" t="s">
        <v>176</v>
      </c>
      <c r="E375" s="116">
        <v>40000</v>
      </c>
      <c r="F375" s="116">
        <v>40000</v>
      </c>
      <c r="G375" s="116">
        <v>0</v>
      </c>
      <c r="H375" s="116">
        <v>0</v>
      </c>
      <c r="I375" s="116">
        <v>0</v>
      </c>
      <c r="J375" s="116">
        <v>0</v>
      </c>
      <c r="K375" s="116">
        <v>0</v>
      </c>
      <c r="L375" s="117">
        <v>0</v>
      </c>
      <c r="M375" s="8"/>
      <c r="N375" s="8"/>
      <c r="O375" s="8"/>
      <c r="P375" s="8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</row>
    <row r="376" spans="1:85" ht="30.75" customHeight="1" thickTop="1">
      <c r="A376" s="192"/>
      <c r="B376" s="192"/>
      <c r="C376" s="192"/>
      <c r="D376" s="193"/>
      <c r="E376" s="194"/>
      <c r="F376" s="194"/>
      <c r="G376" s="194"/>
      <c r="H376" s="194"/>
      <c r="I376" s="194"/>
      <c r="J376" s="194"/>
      <c r="K376" s="194"/>
      <c r="L376" s="194"/>
      <c r="M376" s="8"/>
      <c r="N376" s="8"/>
      <c r="O376" s="8"/>
      <c r="P376" s="8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</row>
    <row r="377" spans="1:85" ht="30.75" customHeight="1" thickBot="1">
      <c r="A377" s="195"/>
      <c r="B377" s="195"/>
      <c r="C377" s="195"/>
      <c r="D377" s="196"/>
      <c r="E377" s="197"/>
      <c r="F377" s="197"/>
      <c r="G377" s="197"/>
      <c r="H377" s="197"/>
      <c r="I377" s="197"/>
      <c r="J377" s="197"/>
      <c r="K377" s="197"/>
      <c r="L377" s="197"/>
      <c r="M377" s="8"/>
      <c r="N377" s="8"/>
      <c r="O377" s="8"/>
      <c r="P377" s="8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</row>
    <row r="378" spans="1:85" ht="15.75" customHeight="1" thickBot="1" thickTop="1">
      <c r="A378" s="190">
        <v>1</v>
      </c>
      <c r="B378" s="189">
        <v>2</v>
      </c>
      <c r="C378" s="189">
        <v>3</v>
      </c>
      <c r="D378" s="189">
        <v>4</v>
      </c>
      <c r="E378" s="189">
        <v>5</v>
      </c>
      <c r="F378" s="189">
        <v>6</v>
      </c>
      <c r="G378" s="189">
        <v>7</v>
      </c>
      <c r="H378" s="189">
        <v>8</v>
      </c>
      <c r="I378" s="189">
        <v>9</v>
      </c>
      <c r="J378" s="189">
        <v>10</v>
      </c>
      <c r="K378" s="189">
        <v>11</v>
      </c>
      <c r="L378" s="191">
        <v>12</v>
      </c>
      <c r="M378" s="8"/>
      <c r="N378" s="8"/>
      <c r="O378" s="8"/>
      <c r="P378" s="8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</row>
    <row r="379" spans="1:85" ht="30.75" customHeight="1">
      <c r="A379" s="137"/>
      <c r="B379" s="138" t="s">
        <v>187</v>
      </c>
      <c r="C379" s="138"/>
      <c r="D379" s="139" t="s">
        <v>188</v>
      </c>
      <c r="E379" s="140">
        <f>E380+E381+E382+E383+E384+E385+E386+E387+E388+E389+E390+E391+E392+E393+E394+E395+E396+E397+E398+E399</f>
        <v>626810</v>
      </c>
      <c r="F379" s="140">
        <f>F380+F381+F382+F383+F384+F385+F386+F387+F388+F389+F390+F391+F392+F393+F394+F395+F396+F397+F398+F399</f>
        <v>621810</v>
      </c>
      <c r="G379" s="140">
        <f>G380+G381+G382+G383+G384</f>
        <v>435310</v>
      </c>
      <c r="H379" s="140">
        <f>H380+H381+H382+H383+H384+H385</f>
        <v>78600</v>
      </c>
      <c r="I379" s="140">
        <v>0</v>
      </c>
      <c r="J379" s="140">
        <v>0</v>
      </c>
      <c r="K379" s="140">
        <v>0</v>
      </c>
      <c r="L379" s="145">
        <v>5000</v>
      </c>
      <c r="M379" s="30"/>
      <c r="N379" s="30"/>
      <c r="O379" s="30"/>
      <c r="P379" s="30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1"/>
      <c r="AN379" s="31"/>
      <c r="AO379" s="31"/>
      <c r="AP379" s="31"/>
      <c r="AQ379" s="31"/>
      <c r="AR379" s="31"/>
      <c r="AS379" s="31"/>
      <c r="AT379" s="31"/>
      <c r="AU379" s="31"/>
      <c r="AV379" s="31"/>
      <c r="AW379" s="31"/>
      <c r="AX379" s="31"/>
      <c r="AY379" s="31"/>
      <c r="AZ379" s="31"/>
      <c r="BA379" s="31"/>
      <c r="BB379" s="31"/>
      <c r="BC379" s="31"/>
      <c r="BD379" s="31"/>
      <c r="BE379" s="31"/>
      <c r="BF379" s="31"/>
      <c r="BG379" s="31"/>
      <c r="BH379" s="31"/>
      <c r="BI379" s="31"/>
      <c r="BJ379" s="31"/>
      <c r="BK379" s="31"/>
      <c r="BL379" s="31"/>
      <c r="BM379" s="31"/>
      <c r="BN379" s="31"/>
      <c r="BO379" s="31"/>
      <c r="BP379" s="31"/>
      <c r="BQ379" s="31"/>
      <c r="BR379" s="31"/>
      <c r="BS379" s="31"/>
      <c r="BT379" s="31"/>
      <c r="BU379" s="31"/>
      <c r="BV379" s="31"/>
      <c r="BW379" s="31"/>
      <c r="BX379" s="31"/>
      <c r="BY379" s="31"/>
      <c r="BZ379" s="31"/>
      <c r="CA379" s="31"/>
      <c r="CB379" s="31"/>
      <c r="CC379" s="31"/>
      <c r="CD379" s="31"/>
      <c r="CE379" s="31"/>
      <c r="CF379" s="31"/>
      <c r="CG379" s="31"/>
    </row>
    <row r="380" spans="1:85" ht="30.75" customHeight="1">
      <c r="A380" s="70"/>
      <c r="B380" s="46"/>
      <c r="C380" s="46" t="s">
        <v>78</v>
      </c>
      <c r="D380" s="47" t="s">
        <v>79</v>
      </c>
      <c r="E380" s="48">
        <v>7000</v>
      </c>
      <c r="F380" s="48">
        <v>7000</v>
      </c>
      <c r="G380" s="48">
        <v>0</v>
      </c>
      <c r="H380" s="48">
        <v>0</v>
      </c>
      <c r="I380" s="48">
        <v>0</v>
      </c>
      <c r="J380" s="48">
        <v>0</v>
      </c>
      <c r="K380" s="48">
        <v>0</v>
      </c>
      <c r="L380" s="49">
        <v>0</v>
      </c>
      <c r="M380" s="8"/>
      <c r="N380" s="8"/>
      <c r="O380" s="8"/>
      <c r="P380" s="8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</row>
    <row r="381" spans="1:85" ht="30.75" customHeight="1">
      <c r="A381" s="37"/>
      <c r="B381" s="33"/>
      <c r="C381" s="33" t="s">
        <v>80</v>
      </c>
      <c r="D381" s="34" t="s">
        <v>266</v>
      </c>
      <c r="E381" s="35">
        <v>402000</v>
      </c>
      <c r="F381" s="35">
        <v>402000</v>
      </c>
      <c r="G381" s="35">
        <v>402000</v>
      </c>
      <c r="H381" s="35">
        <v>0</v>
      </c>
      <c r="I381" s="35">
        <v>0</v>
      </c>
      <c r="J381" s="35">
        <v>0</v>
      </c>
      <c r="K381" s="35">
        <v>0</v>
      </c>
      <c r="L381" s="36">
        <v>0</v>
      </c>
      <c r="M381" s="8"/>
      <c r="N381" s="8"/>
      <c r="O381" s="8"/>
      <c r="P381" s="8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</row>
    <row r="382" spans="1:85" ht="30.75" customHeight="1">
      <c r="A382" s="45"/>
      <c r="B382" s="33"/>
      <c r="C382" s="33" t="s">
        <v>81</v>
      </c>
      <c r="D382" s="34" t="s">
        <v>82</v>
      </c>
      <c r="E382" s="35">
        <v>33310</v>
      </c>
      <c r="F382" s="35">
        <v>33310</v>
      </c>
      <c r="G382" s="35">
        <v>33310</v>
      </c>
      <c r="H382" s="35">
        <v>0</v>
      </c>
      <c r="I382" s="35">
        <v>0</v>
      </c>
      <c r="J382" s="35">
        <v>0</v>
      </c>
      <c r="K382" s="35">
        <v>0</v>
      </c>
      <c r="L382" s="36">
        <v>0</v>
      </c>
      <c r="M382" s="8"/>
      <c r="N382" s="8"/>
      <c r="O382" s="8"/>
      <c r="P382" s="8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</row>
    <row r="383" spans="1:85" ht="30.75" customHeight="1">
      <c r="A383" s="32"/>
      <c r="B383" s="33"/>
      <c r="C383" s="33" t="s">
        <v>40</v>
      </c>
      <c r="D383" s="34" t="s">
        <v>62</v>
      </c>
      <c r="E383" s="35">
        <v>68000</v>
      </c>
      <c r="F383" s="35">
        <v>68000</v>
      </c>
      <c r="G383" s="35">
        <v>0</v>
      </c>
      <c r="H383" s="35">
        <v>68000</v>
      </c>
      <c r="I383" s="35">
        <v>0</v>
      </c>
      <c r="J383" s="35">
        <v>0</v>
      </c>
      <c r="K383" s="35">
        <v>0</v>
      </c>
      <c r="L383" s="36">
        <v>0</v>
      </c>
      <c r="M383" s="8"/>
      <c r="N383" s="8"/>
      <c r="O383" s="8"/>
      <c r="P383" s="8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</row>
    <row r="384" spans="1:85" ht="30.75" customHeight="1">
      <c r="A384" s="32"/>
      <c r="B384" s="33"/>
      <c r="C384" s="33" t="s">
        <v>63</v>
      </c>
      <c r="D384" s="34" t="s">
        <v>64</v>
      </c>
      <c r="E384" s="35">
        <v>10600</v>
      </c>
      <c r="F384" s="35">
        <v>10600</v>
      </c>
      <c r="G384" s="35">
        <v>0</v>
      </c>
      <c r="H384" s="35">
        <v>10600</v>
      </c>
      <c r="I384" s="35">
        <v>0</v>
      </c>
      <c r="J384" s="35">
        <v>0</v>
      </c>
      <c r="K384" s="35">
        <v>0</v>
      </c>
      <c r="L384" s="36">
        <v>0</v>
      </c>
      <c r="M384" s="8"/>
      <c r="N384" s="8"/>
      <c r="O384" s="8"/>
      <c r="P384" s="8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</row>
    <row r="385" spans="1:85" ht="30.75" customHeight="1">
      <c r="A385" s="32"/>
      <c r="B385" s="33"/>
      <c r="C385" s="33" t="s">
        <v>16</v>
      </c>
      <c r="D385" s="34" t="s">
        <v>17</v>
      </c>
      <c r="E385" s="35">
        <v>13000</v>
      </c>
      <c r="F385" s="35">
        <v>13000</v>
      </c>
      <c r="G385" s="35">
        <v>0</v>
      </c>
      <c r="H385" s="35">
        <v>0</v>
      </c>
      <c r="I385" s="35">
        <v>0</v>
      </c>
      <c r="J385" s="35">
        <v>0</v>
      </c>
      <c r="K385" s="35">
        <v>0</v>
      </c>
      <c r="L385" s="36">
        <v>0</v>
      </c>
      <c r="M385" s="8"/>
      <c r="N385" s="8"/>
      <c r="O385" s="8"/>
      <c r="P385" s="8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</row>
    <row r="386" spans="1:85" ht="30.75" customHeight="1">
      <c r="A386" s="141"/>
      <c r="B386" s="33"/>
      <c r="C386" s="33" t="s">
        <v>32</v>
      </c>
      <c r="D386" s="34" t="s">
        <v>33</v>
      </c>
      <c r="E386" s="35">
        <v>17500</v>
      </c>
      <c r="F386" s="35">
        <v>17500</v>
      </c>
      <c r="G386" s="35">
        <v>0</v>
      </c>
      <c r="H386" s="35">
        <v>0</v>
      </c>
      <c r="I386" s="35">
        <v>0</v>
      </c>
      <c r="J386" s="35">
        <v>0</v>
      </c>
      <c r="K386" s="35">
        <v>0</v>
      </c>
      <c r="L386" s="36">
        <v>0</v>
      </c>
      <c r="M386" s="8"/>
      <c r="N386" s="8"/>
      <c r="O386" s="8"/>
      <c r="P386" s="8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</row>
    <row r="387" spans="1:85" ht="30.75" customHeight="1">
      <c r="A387" s="141"/>
      <c r="B387" s="33"/>
      <c r="C387" s="33" t="s">
        <v>34</v>
      </c>
      <c r="D387" s="34" t="s">
        <v>35</v>
      </c>
      <c r="E387" s="35">
        <v>4000</v>
      </c>
      <c r="F387" s="35">
        <v>4000</v>
      </c>
      <c r="G387" s="35">
        <v>0</v>
      </c>
      <c r="H387" s="35">
        <v>0</v>
      </c>
      <c r="I387" s="35">
        <v>0</v>
      </c>
      <c r="J387" s="35">
        <v>0</v>
      </c>
      <c r="K387" s="35">
        <v>0</v>
      </c>
      <c r="L387" s="36">
        <v>0</v>
      </c>
      <c r="M387" s="8"/>
      <c r="N387" s="8"/>
      <c r="O387" s="8"/>
      <c r="P387" s="8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</row>
    <row r="388" spans="1:85" ht="30.75" customHeight="1">
      <c r="A388" s="141"/>
      <c r="B388" s="33"/>
      <c r="C388" s="33" t="s">
        <v>83</v>
      </c>
      <c r="D388" s="34" t="s">
        <v>102</v>
      </c>
      <c r="E388" s="35">
        <v>400</v>
      </c>
      <c r="F388" s="35">
        <v>400</v>
      </c>
      <c r="G388" s="35">
        <v>0</v>
      </c>
      <c r="H388" s="35">
        <v>0</v>
      </c>
      <c r="I388" s="35">
        <v>0</v>
      </c>
      <c r="J388" s="35">
        <v>0</v>
      </c>
      <c r="K388" s="35">
        <v>0</v>
      </c>
      <c r="L388" s="36">
        <v>0</v>
      </c>
      <c r="M388" s="8"/>
      <c r="N388" s="8"/>
      <c r="O388" s="8"/>
      <c r="P388" s="8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</row>
    <row r="389" spans="1:85" ht="30.75" customHeight="1">
      <c r="A389" s="141"/>
      <c r="B389" s="33"/>
      <c r="C389" s="33" t="s">
        <v>24</v>
      </c>
      <c r="D389" s="34" t="s">
        <v>25</v>
      </c>
      <c r="E389" s="35">
        <v>29000</v>
      </c>
      <c r="F389" s="35">
        <v>29000</v>
      </c>
      <c r="G389" s="35">
        <v>0</v>
      </c>
      <c r="H389" s="35">
        <v>0</v>
      </c>
      <c r="I389" s="35">
        <v>0</v>
      </c>
      <c r="J389" s="35">
        <v>0</v>
      </c>
      <c r="K389" s="35">
        <v>0</v>
      </c>
      <c r="L389" s="36">
        <v>0</v>
      </c>
      <c r="M389" s="8"/>
      <c r="N389" s="8"/>
      <c r="O389" s="8"/>
      <c r="P389" s="8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</row>
    <row r="390" spans="1:85" ht="30.75" customHeight="1">
      <c r="A390" s="185"/>
      <c r="B390" s="46"/>
      <c r="C390" s="46" t="s">
        <v>103</v>
      </c>
      <c r="D390" s="47" t="s">
        <v>104</v>
      </c>
      <c r="E390" s="48">
        <v>2000</v>
      </c>
      <c r="F390" s="48">
        <v>2000</v>
      </c>
      <c r="G390" s="48">
        <v>0</v>
      </c>
      <c r="H390" s="48">
        <v>0</v>
      </c>
      <c r="I390" s="48">
        <v>0</v>
      </c>
      <c r="J390" s="48">
        <v>0</v>
      </c>
      <c r="K390" s="48">
        <v>0</v>
      </c>
      <c r="L390" s="49">
        <v>0</v>
      </c>
      <c r="M390" s="8"/>
      <c r="N390" s="8"/>
      <c r="O390" s="8"/>
      <c r="P390" s="8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</row>
    <row r="391" spans="1:85" ht="43.5" customHeight="1">
      <c r="A391" s="32"/>
      <c r="B391" s="33"/>
      <c r="C391" s="33" t="s">
        <v>86</v>
      </c>
      <c r="D391" s="34" t="s">
        <v>105</v>
      </c>
      <c r="E391" s="35">
        <v>1000</v>
      </c>
      <c r="F391" s="35">
        <v>1000</v>
      </c>
      <c r="G391" s="35">
        <v>0</v>
      </c>
      <c r="H391" s="35">
        <v>0</v>
      </c>
      <c r="I391" s="35">
        <v>0</v>
      </c>
      <c r="J391" s="35">
        <v>0</v>
      </c>
      <c r="K391" s="35">
        <v>0</v>
      </c>
      <c r="L391" s="36">
        <v>0</v>
      </c>
      <c r="M391" s="8"/>
      <c r="N391" s="8"/>
      <c r="O391" s="8"/>
      <c r="P391" s="8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</row>
    <row r="392" spans="1:85" ht="43.5" customHeight="1">
      <c r="A392" s="185"/>
      <c r="B392" s="46"/>
      <c r="C392" s="46" t="s">
        <v>88</v>
      </c>
      <c r="D392" s="47" t="s">
        <v>87</v>
      </c>
      <c r="E392" s="48">
        <v>10000</v>
      </c>
      <c r="F392" s="48">
        <v>10000</v>
      </c>
      <c r="G392" s="48">
        <v>0</v>
      </c>
      <c r="H392" s="48">
        <v>0</v>
      </c>
      <c r="I392" s="48">
        <v>0</v>
      </c>
      <c r="J392" s="48">
        <v>0</v>
      </c>
      <c r="K392" s="48">
        <v>0</v>
      </c>
      <c r="L392" s="49">
        <v>0</v>
      </c>
      <c r="M392" s="8"/>
      <c r="N392" s="8"/>
      <c r="O392" s="8"/>
      <c r="P392" s="8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</row>
    <row r="393" spans="1:85" ht="30.75" customHeight="1">
      <c r="A393" s="141"/>
      <c r="B393" s="33"/>
      <c r="C393" s="33" t="s">
        <v>72</v>
      </c>
      <c r="D393" s="34" t="s">
        <v>73</v>
      </c>
      <c r="E393" s="35">
        <v>1100</v>
      </c>
      <c r="F393" s="35">
        <v>1100</v>
      </c>
      <c r="G393" s="35">
        <v>0</v>
      </c>
      <c r="H393" s="35">
        <v>0</v>
      </c>
      <c r="I393" s="35">
        <v>0</v>
      </c>
      <c r="J393" s="35">
        <v>0</v>
      </c>
      <c r="K393" s="35">
        <v>0</v>
      </c>
      <c r="L393" s="36">
        <v>0</v>
      </c>
      <c r="M393" s="8"/>
      <c r="N393" s="8"/>
      <c r="O393" s="8"/>
      <c r="P393" s="8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</row>
    <row r="394" spans="1:85" ht="30.75" customHeight="1">
      <c r="A394" s="45"/>
      <c r="B394" s="33"/>
      <c r="C394" s="33" t="s">
        <v>26</v>
      </c>
      <c r="D394" s="34" t="s">
        <v>53</v>
      </c>
      <c r="E394" s="35">
        <v>3500</v>
      </c>
      <c r="F394" s="35">
        <v>3500</v>
      </c>
      <c r="G394" s="35">
        <v>0</v>
      </c>
      <c r="H394" s="35">
        <v>0</v>
      </c>
      <c r="I394" s="35">
        <v>0</v>
      </c>
      <c r="J394" s="35">
        <v>0</v>
      </c>
      <c r="K394" s="35">
        <v>0</v>
      </c>
      <c r="L394" s="36">
        <v>0</v>
      </c>
      <c r="M394" s="8"/>
      <c r="N394" s="8"/>
      <c r="O394" s="8"/>
      <c r="P394" s="8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</row>
    <row r="395" spans="1:85" ht="30.75" customHeight="1">
      <c r="A395" s="32"/>
      <c r="B395" s="33"/>
      <c r="C395" s="33" t="s">
        <v>89</v>
      </c>
      <c r="D395" s="34" t="s">
        <v>90</v>
      </c>
      <c r="E395" s="35">
        <v>8500</v>
      </c>
      <c r="F395" s="35">
        <v>8500</v>
      </c>
      <c r="G395" s="35">
        <v>0</v>
      </c>
      <c r="H395" s="35">
        <v>0</v>
      </c>
      <c r="I395" s="35">
        <v>0</v>
      </c>
      <c r="J395" s="35">
        <v>0</v>
      </c>
      <c r="K395" s="35">
        <v>0</v>
      </c>
      <c r="L395" s="36">
        <v>0</v>
      </c>
      <c r="M395" s="8"/>
      <c r="N395" s="8"/>
      <c r="O395" s="8"/>
      <c r="P395" s="8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</row>
    <row r="396" spans="1:85" ht="30.75" customHeight="1">
      <c r="A396" s="32"/>
      <c r="B396" s="33"/>
      <c r="C396" s="33">
        <v>4700</v>
      </c>
      <c r="D396" s="34" t="s">
        <v>258</v>
      </c>
      <c r="E396" s="35">
        <v>3400</v>
      </c>
      <c r="F396" s="35">
        <v>3400</v>
      </c>
      <c r="G396" s="35">
        <v>0</v>
      </c>
      <c r="H396" s="35">
        <v>0</v>
      </c>
      <c r="I396" s="35">
        <v>0</v>
      </c>
      <c r="J396" s="35">
        <v>0</v>
      </c>
      <c r="K396" s="35">
        <v>0</v>
      </c>
      <c r="L396" s="36">
        <v>0</v>
      </c>
      <c r="M396" s="8"/>
      <c r="N396" s="8"/>
      <c r="O396" s="8"/>
      <c r="P396" s="8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</row>
    <row r="397" spans="1:85" ht="48.75" customHeight="1">
      <c r="A397" s="32"/>
      <c r="B397" s="33"/>
      <c r="C397" s="33" t="s">
        <v>91</v>
      </c>
      <c r="D397" s="34" t="s">
        <v>109</v>
      </c>
      <c r="E397" s="35">
        <v>4000</v>
      </c>
      <c r="F397" s="35">
        <v>4000</v>
      </c>
      <c r="G397" s="35">
        <v>0</v>
      </c>
      <c r="H397" s="35">
        <v>0</v>
      </c>
      <c r="I397" s="35">
        <v>0</v>
      </c>
      <c r="J397" s="35">
        <v>0</v>
      </c>
      <c r="K397" s="35">
        <v>0</v>
      </c>
      <c r="L397" s="36">
        <v>0</v>
      </c>
      <c r="M397" s="8"/>
      <c r="N397" s="8"/>
      <c r="O397" s="8"/>
      <c r="P397" s="8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</row>
    <row r="398" spans="1:85" ht="30.75" customHeight="1">
      <c r="A398" s="32"/>
      <c r="B398" s="46"/>
      <c r="C398" s="46" t="s">
        <v>93</v>
      </c>
      <c r="D398" s="47" t="s">
        <v>148</v>
      </c>
      <c r="E398" s="48">
        <v>3500</v>
      </c>
      <c r="F398" s="48">
        <v>3500</v>
      </c>
      <c r="G398" s="48">
        <v>0</v>
      </c>
      <c r="H398" s="48">
        <v>0</v>
      </c>
      <c r="I398" s="48">
        <v>0</v>
      </c>
      <c r="J398" s="48">
        <v>0</v>
      </c>
      <c r="K398" s="48">
        <v>0</v>
      </c>
      <c r="L398" s="49">
        <v>0</v>
      </c>
      <c r="M398" s="8"/>
      <c r="N398" s="8"/>
      <c r="O398" s="8"/>
      <c r="P398" s="8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</row>
    <row r="399" spans="1:85" ht="30.75" customHeight="1">
      <c r="A399" s="32"/>
      <c r="B399" s="103"/>
      <c r="C399" s="103" t="s">
        <v>44</v>
      </c>
      <c r="D399" s="104" t="s">
        <v>45</v>
      </c>
      <c r="E399" s="105">
        <v>5000</v>
      </c>
      <c r="F399" s="105">
        <v>0</v>
      </c>
      <c r="G399" s="105">
        <v>0</v>
      </c>
      <c r="H399" s="105">
        <v>0</v>
      </c>
      <c r="I399" s="105">
        <v>0</v>
      </c>
      <c r="J399" s="105">
        <v>0</v>
      </c>
      <c r="K399" s="105">
        <v>0</v>
      </c>
      <c r="L399" s="106">
        <v>5000</v>
      </c>
      <c r="M399" s="8"/>
      <c r="N399" s="8"/>
      <c r="O399" s="8"/>
      <c r="P399" s="8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</row>
    <row r="400" spans="1:85" ht="30.75" customHeight="1" thickBot="1">
      <c r="A400" s="244"/>
      <c r="B400" s="236" t="s">
        <v>189</v>
      </c>
      <c r="C400" s="236"/>
      <c r="D400" s="237" t="s">
        <v>190</v>
      </c>
      <c r="E400" s="238">
        <f>E404+E405+E406+E407+E408+E409+E410+E411+E412+E413+E414+E415+E416</f>
        <v>242400</v>
      </c>
      <c r="F400" s="238">
        <v>242400</v>
      </c>
      <c r="G400" s="238">
        <f>G404+G405+G406+G407+G408+G409+G410</f>
        <v>197760</v>
      </c>
      <c r="H400" s="238">
        <f>H404+H405+H406+H407+H408+H409+H410</f>
        <v>35000</v>
      </c>
      <c r="I400" s="245">
        <v>0</v>
      </c>
      <c r="J400" s="238">
        <v>0</v>
      </c>
      <c r="K400" s="238">
        <v>0</v>
      </c>
      <c r="L400" s="220">
        <v>0</v>
      </c>
      <c r="M400" s="30"/>
      <c r="N400" s="30"/>
      <c r="O400" s="30"/>
      <c r="P400" s="30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1"/>
      <c r="AN400" s="31"/>
      <c r="AO400" s="31"/>
      <c r="AP400" s="31"/>
      <c r="AQ400" s="31"/>
      <c r="AR400" s="31"/>
      <c r="AS400" s="31"/>
      <c r="AT400" s="31"/>
      <c r="AU400" s="31"/>
      <c r="AV400" s="31"/>
      <c r="AW400" s="31"/>
      <c r="AX400" s="31"/>
      <c r="AY400" s="31"/>
      <c r="AZ400" s="31"/>
      <c r="BA400" s="31"/>
      <c r="BB400" s="31"/>
      <c r="BC400" s="31"/>
      <c r="BD400" s="31"/>
      <c r="BE400" s="31"/>
      <c r="BF400" s="31"/>
      <c r="BG400" s="31"/>
      <c r="BH400" s="31"/>
      <c r="BI400" s="31"/>
      <c r="BJ400" s="31"/>
      <c r="BK400" s="31"/>
      <c r="BL400" s="31"/>
      <c r="BM400" s="31"/>
      <c r="BN400" s="31"/>
      <c r="BO400" s="31"/>
      <c r="BP400" s="31"/>
      <c r="BQ400" s="31"/>
      <c r="BR400" s="31"/>
      <c r="BS400" s="31"/>
      <c r="BT400" s="31"/>
      <c r="BU400" s="31"/>
      <c r="BV400" s="31"/>
      <c r="BW400" s="31"/>
      <c r="BX400" s="31"/>
      <c r="BY400" s="31"/>
      <c r="BZ400" s="31"/>
      <c r="CA400" s="31"/>
      <c r="CB400" s="31"/>
      <c r="CC400" s="31"/>
      <c r="CD400" s="31"/>
      <c r="CE400" s="31"/>
      <c r="CF400" s="31"/>
      <c r="CG400" s="31"/>
    </row>
    <row r="401" spans="1:85" ht="30.75" customHeight="1" thickTop="1">
      <c r="A401" s="192"/>
      <c r="B401" s="211"/>
      <c r="C401" s="211"/>
      <c r="D401" s="212"/>
      <c r="E401" s="213"/>
      <c r="F401" s="213"/>
      <c r="G401" s="213"/>
      <c r="H401" s="213"/>
      <c r="I401" s="246"/>
      <c r="J401" s="213"/>
      <c r="K401" s="213"/>
      <c r="L401" s="213"/>
      <c r="M401" s="30"/>
      <c r="N401" s="30"/>
      <c r="O401" s="30"/>
      <c r="P401" s="30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1"/>
      <c r="AN401" s="31"/>
      <c r="AO401" s="31"/>
      <c r="AP401" s="31"/>
      <c r="AQ401" s="31"/>
      <c r="AR401" s="31"/>
      <c r="AS401" s="31"/>
      <c r="AT401" s="31"/>
      <c r="AU401" s="31"/>
      <c r="AV401" s="31"/>
      <c r="AW401" s="31"/>
      <c r="AX401" s="31"/>
      <c r="AY401" s="31"/>
      <c r="AZ401" s="31"/>
      <c r="BA401" s="31"/>
      <c r="BB401" s="31"/>
      <c r="BC401" s="31"/>
      <c r="BD401" s="31"/>
      <c r="BE401" s="31"/>
      <c r="BF401" s="31"/>
      <c r="BG401" s="31"/>
      <c r="BH401" s="31"/>
      <c r="BI401" s="31"/>
      <c r="BJ401" s="31"/>
      <c r="BK401" s="31"/>
      <c r="BL401" s="31"/>
      <c r="BM401" s="31"/>
      <c r="BN401" s="31"/>
      <c r="BO401" s="31"/>
      <c r="BP401" s="31"/>
      <c r="BQ401" s="31"/>
      <c r="BR401" s="31"/>
      <c r="BS401" s="31"/>
      <c r="BT401" s="31"/>
      <c r="BU401" s="31"/>
      <c r="BV401" s="31"/>
      <c r="BW401" s="31"/>
      <c r="BX401" s="31"/>
      <c r="BY401" s="31"/>
      <c r="BZ401" s="31"/>
      <c r="CA401" s="31"/>
      <c r="CB401" s="31"/>
      <c r="CC401" s="31"/>
      <c r="CD401" s="31"/>
      <c r="CE401" s="31"/>
      <c r="CF401" s="31"/>
      <c r="CG401" s="31"/>
    </row>
    <row r="402" spans="1:85" ht="15" customHeight="1" thickBot="1">
      <c r="A402" s="195"/>
      <c r="B402" s="214"/>
      <c r="C402" s="214"/>
      <c r="D402" s="215"/>
      <c r="E402" s="216"/>
      <c r="F402" s="216"/>
      <c r="G402" s="216"/>
      <c r="H402" s="216"/>
      <c r="I402" s="247"/>
      <c r="J402" s="216"/>
      <c r="K402" s="216"/>
      <c r="L402" s="216"/>
      <c r="M402" s="30"/>
      <c r="N402" s="30"/>
      <c r="O402" s="30"/>
      <c r="P402" s="30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31"/>
      <c r="AN402" s="31"/>
      <c r="AO402" s="31"/>
      <c r="AP402" s="31"/>
      <c r="AQ402" s="31"/>
      <c r="AR402" s="31"/>
      <c r="AS402" s="31"/>
      <c r="AT402" s="31"/>
      <c r="AU402" s="31"/>
      <c r="AV402" s="31"/>
      <c r="AW402" s="31"/>
      <c r="AX402" s="31"/>
      <c r="AY402" s="31"/>
      <c r="AZ402" s="31"/>
      <c r="BA402" s="31"/>
      <c r="BB402" s="31"/>
      <c r="BC402" s="31"/>
      <c r="BD402" s="31"/>
      <c r="BE402" s="31"/>
      <c r="BF402" s="31"/>
      <c r="BG402" s="31"/>
      <c r="BH402" s="31"/>
      <c r="BI402" s="31"/>
      <c r="BJ402" s="31"/>
      <c r="BK402" s="31"/>
      <c r="BL402" s="31"/>
      <c r="BM402" s="31"/>
      <c r="BN402" s="31"/>
      <c r="BO402" s="31"/>
      <c r="BP402" s="31"/>
      <c r="BQ402" s="31"/>
      <c r="BR402" s="31"/>
      <c r="BS402" s="31"/>
      <c r="BT402" s="31"/>
      <c r="BU402" s="31"/>
      <c r="BV402" s="31"/>
      <c r="BW402" s="31"/>
      <c r="BX402" s="31"/>
      <c r="BY402" s="31"/>
      <c r="BZ402" s="31"/>
      <c r="CA402" s="31"/>
      <c r="CB402" s="31"/>
      <c r="CC402" s="31"/>
      <c r="CD402" s="31"/>
      <c r="CE402" s="31"/>
      <c r="CF402" s="31"/>
      <c r="CG402" s="31"/>
    </row>
    <row r="403" spans="1:85" ht="16.5" customHeight="1" thickBot="1" thickTop="1">
      <c r="A403" s="190">
        <v>1</v>
      </c>
      <c r="B403" s="189">
        <v>2</v>
      </c>
      <c r="C403" s="189">
        <v>3</v>
      </c>
      <c r="D403" s="189">
        <v>4</v>
      </c>
      <c r="E403" s="189">
        <v>5</v>
      </c>
      <c r="F403" s="189">
        <v>6</v>
      </c>
      <c r="G403" s="189">
        <v>7</v>
      </c>
      <c r="H403" s="189">
        <v>8</v>
      </c>
      <c r="I403" s="189">
        <v>9</v>
      </c>
      <c r="J403" s="189">
        <v>10</v>
      </c>
      <c r="K403" s="189">
        <v>11</v>
      </c>
      <c r="L403" s="191">
        <v>12</v>
      </c>
      <c r="M403" s="30"/>
      <c r="N403" s="30"/>
      <c r="O403" s="30"/>
      <c r="P403" s="30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31"/>
      <c r="AN403" s="31"/>
      <c r="AO403" s="31"/>
      <c r="AP403" s="31"/>
      <c r="AQ403" s="31"/>
      <c r="AR403" s="31"/>
      <c r="AS403" s="31"/>
      <c r="AT403" s="31"/>
      <c r="AU403" s="31"/>
      <c r="AV403" s="31"/>
      <c r="AW403" s="31"/>
      <c r="AX403" s="31"/>
      <c r="AY403" s="31"/>
      <c r="AZ403" s="31"/>
      <c r="BA403" s="31"/>
      <c r="BB403" s="31"/>
      <c r="BC403" s="31"/>
      <c r="BD403" s="31"/>
      <c r="BE403" s="31"/>
      <c r="BF403" s="31"/>
      <c r="BG403" s="31"/>
      <c r="BH403" s="31"/>
      <c r="BI403" s="31"/>
      <c r="BJ403" s="31"/>
      <c r="BK403" s="31"/>
      <c r="BL403" s="31"/>
      <c r="BM403" s="31"/>
      <c r="BN403" s="31"/>
      <c r="BO403" s="31"/>
      <c r="BP403" s="31"/>
      <c r="BQ403" s="31"/>
      <c r="BR403" s="31"/>
      <c r="BS403" s="31"/>
      <c r="BT403" s="31"/>
      <c r="BU403" s="31"/>
      <c r="BV403" s="31"/>
      <c r="BW403" s="31"/>
      <c r="BX403" s="31"/>
      <c r="BY403" s="31"/>
      <c r="BZ403" s="31"/>
      <c r="CA403" s="31"/>
      <c r="CB403" s="31"/>
      <c r="CC403" s="31"/>
      <c r="CD403" s="31"/>
      <c r="CE403" s="31"/>
      <c r="CF403" s="31"/>
      <c r="CG403" s="31"/>
    </row>
    <row r="404" spans="1:85" ht="30.75" customHeight="1">
      <c r="A404" s="70"/>
      <c r="B404" s="46"/>
      <c r="C404" s="46" t="s">
        <v>78</v>
      </c>
      <c r="D404" s="47" t="s">
        <v>79</v>
      </c>
      <c r="E404" s="48">
        <v>1740</v>
      </c>
      <c r="F404" s="48">
        <v>1740</v>
      </c>
      <c r="G404" s="48">
        <v>0</v>
      </c>
      <c r="H404" s="48">
        <v>0</v>
      </c>
      <c r="I404" s="48">
        <v>0</v>
      </c>
      <c r="J404" s="48">
        <v>0</v>
      </c>
      <c r="K404" s="48">
        <v>0</v>
      </c>
      <c r="L404" s="49">
        <v>0</v>
      </c>
      <c r="M404" s="8"/>
      <c r="N404" s="8"/>
      <c r="O404" s="8"/>
      <c r="P404" s="8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</row>
    <row r="405" spans="1:85" ht="30.75" customHeight="1">
      <c r="A405" s="37"/>
      <c r="B405" s="33"/>
      <c r="C405" s="33" t="s">
        <v>80</v>
      </c>
      <c r="D405" s="34" t="s">
        <v>266</v>
      </c>
      <c r="E405" s="35">
        <v>179700</v>
      </c>
      <c r="F405" s="35">
        <v>179700</v>
      </c>
      <c r="G405" s="35">
        <v>179700</v>
      </c>
      <c r="H405" s="35">
        <v>0</v>
      </c>
      <c r="I405" s="48">
        <v>0</v>
      </c>
      <c r="J405" s="35">
        <v>0</v>
      </c>
      <c r="K405" s="35">
        <v>0</v>
      </c>
      <c r="L405" s="36">
        <v>0</v>
      </c>
      <c r="M405" s="8"/>
      <c r="N405" s="8"/>
      <c r="O405" s="8"/>
      <c r="P405" s="8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</row>
    <row r="406" spans="1:85" ht="21.75" customHeight="1">
      <c r="A406" s="45"/>
      <c r="B406" s="33"/>
      <c r="C406" s="33" t="s">
        <v>81</v>
      </c>
      <c r="D406" s="34" t="s">
        <v>82</v>
      </c>
      <c r="E406" s="35">
        <v>13660</v>
      </c>
      <c r="F406" s="35">
        <v>13660</v>
      </c>
      <c r="G406" s="35">
        <v>13660</v>
      </c>
      <c r="H406" s="35">
        <v>0</v>
      </c>
      <c r="I406" s="35">
        <v>0</v>
      </c>
      <c r="J406" s="35">
        <v>0</v>
      </c>
      <c r="K406" s="35">
        <v>0</v>
      </c>
      <c r="L406" s="36">
        <v>0</v>
      </c>
      <c r="M406" s="8"/>
      <c r="N406" s="8"/>
      <c r="O406" s="8"/>
      <c r="P406" s="8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</row>
    <row r="407" spans="1:85" ht="21" customHeight="1">
      <c r="A407" s="32"/>
      <c r="B407" s="33"/>
      <c r="C407" s="33" t="s">
        <v>40</v>
      </c>
      <c r="D407" s="34" t="s">
        <v>245</v>
      </c>
      <c r="E407" s="35">
        <v>30400</v>
      </c>
      <c r="F407" s="35">
        <v>30400</v>
      </c>
      <c r="G407" s="35">
        <v>0</v>
      </c>
      <c r="H407" s="35">
        <v>30400</v>
      </c>
      <c r="I407" s="48">
        <v>0</v>
      </c>
      <c r="J407" s="35">
        <v>0</v>
      </c>
      <c r="K407" s="35">
        <v>0</v>
      </c>
      <c r="L407" s="36">
        <v>0</v>
      </c>
      <c r="M407" s="8"/>
      <c r="N407" s="8"/>
      <c r="O407" s="8"/>
      <c r="P407" s="8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</row>
    <row r="408" spans="1:85" ht="24" customHeight="1">
      <c r="A408" s="32"/>
      <c r="B408" s="33"/>
      <c r="C408" s="33" t="s">
        <v>63</v>
      </c>
      <c r="D408" s="34" t="s">
        <v>246</v>
      </c>
      <c r="E408" s="35">
        <v>4600</v>
      </c>
      <c r="F408" s="35">
        <v>4600</v>
      </c>
      <c r="G408" s="35">
        <v>0</v>
      </c>
      <c r="H408" s="35">
        <v>4600</v>
      </c>
      <c r="I408" s="35">
        <v>0</v>
      </c>
      <c r="J408" s="35">
        <v>0</v>
      </c>
      <c r="K408" s="35">
        <v>0</v>
      </c>
      <c r="L408" s="36">
        <v>0</v>
      </c>
      <c r="M408" s="8"/>
      <c r="N408" s="8"/>
      <c r="O408" s="8"/>
      <c r="P408" s="8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</row>
    <row r="409" spans="1:85" ht="25.5" customHeight="1">
      <c r="A409" s="32"/>
      <c r="B409" s="33"/>
      <c r="C409" s="33" t="s">
        <v>42</v>
      </c>
      <c r="D409" s="34" t="s">
        <v>43</v>
      </c>
      <c r="E409" s="35">
        <v>4400</v>
      </c>
      <c r="F409" s="35">
        <v>4400</v>
      </c>
      <c r="G409" s="35">
        <v>4400</v>
      </c>
      <c r="H409" s="35">
        <v>0</v>
      </c>
      <c r="I409" s="35">
        <v>0</v>
      </c>
      <c r="J409" s="35">
        <v>0</v>
      </c>
      <c r="K409" s="35">
        <v>0</v>
      </c>
      <c r="L409" s="36">
        <v>0</v>
      </c>
      <c r="M409" s="8"/>
      <c r="N409" s="8"/>
      <c r="O409" s="8"/>
      <c r="P409" s="8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</row>
    <row r="410" spans="1:85" ht="24.75" customHeight="1">
      <c r="A410" s="32"/>
      <c r="B410" s="33"/>
      <c r="C410" s="33" t="s">
        <v>16</v>
      </c>
      <c r="D410" s="34" t="s">
        <v>17</v>
      </c>
      <c r="E410" s="35">
        <v>800</v>
      </c>
      <c r="F410" s="35">
        <v>800</v>
      </c>
      <c r="G410" s="35">
        <v>0</v>
      </c>
      <c r="H410" s="35">
        <v>0</v>
      </c>
      <c r="I410" s="35">
        <v>0</v>
      </c>
      <c r="J410" s="35">
        <v>0</v>
      </c>
      <c r="K410" s="35">
        <v>0</v>
      </c>
      <c r="L410" s="36">
        <v>0</v>
      </c>
      <c r="M410" s="8"/>
      <c r="N410" s="8"/>
      <c r="O410" s="8"/>
      <c r="P410" s="8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</row>
    <row r="411" spans="1:85" ht="24" customHeight="1">
      <c r="A411" s="32"/>
      <c r="B411" s="33"/>
      <c r="C411" s="33" t="s">
        <v>34</v>
      </c>
      <c r="D411" s="34" t="s">
        <v>35</v>
      </c>
      <c r="E411" s="35">
        <v>500</v>
      </c>
      <c r="F411" s="35">
        <v>500</v>
      </c>
      <c r="G411" s="35">
        <v>0</v>
      </c>
      <c r="H411" s="35">
        <v>0</v>
      </c>
      <c r="I411" s="35">
        <v>0</v>
      </c>
      <c r="J411" s="35">
        <v>0</v>
      </c>
      <c r="K411" s="35">
        <v>0</v>
      </c>
      <c r="L411" s="36">
        <v>0</v>
      </c>
      <c r="M411" s="8"/>
      <c r="N411" s="8"/>
      <c r="O411" s="8"/>
      <c r="P411" s="8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</row>
    <row r="412" spans="1:85" ht="24" customHeight="1">
      <c r="A412" s="32"/>
      <c r="B412" s="33"/>
      <c r="C412" s="33" t="s">
        <v>83</v>
      </c>
      <c r="D412" s="34" t="s">
        <v>102</v>
      </c>
      <c r="E412" s="35">
        <v>100</v>
      </c>
      <c r="F412" s="35">
        <v>100</v>
      </c>
      <c r="G412" s="35">
        <v>0</v>
      </c>
      <c r="H412" s="35">
        <v>0</v>
      </c>
      <c r="I412" s="35">
        <v>0</v>
      </c>
      <c r="J412" s="35">
        <v>0</v>
      </c>
      <c r="K412" s="35">
        <v>0</v>
      </c>
      <c r="L412" s="36">
        <v>0</v>
      </c>
      <c r="M412" s="8"/>
      <c r="N412" s="8"/>
      <c r="O412" s="8"/>
      <c r="P412" s="8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</row>
    <row r="413" spans="1:85" ht="24.75" customHeight="1">
      <c r="A413" s="32"/>
      <c r="B413" s="33"/>
      <c r="C413" s="33" t="s">
        <v>24</v>
      </c>
      <c r="D413" s="34" t="s">
        <v>25</v>
      </c>
      <c r="E413" s="35">
        <v>500</v>
      </c>
      <c r="F413" s="35">
        <v>500</v>
      </c>
      <c r="G413" s="35">
        <v>0</v>
      </c>
      <c r="H413" s="35">
        <v>0</v>
      </c>
      <c r="I413" s="35">
        <v>0</v>
      </c>
      <c r="J413" s="35">
        <v>0</v>
      </c>
      <c r="K413" s="35">
        <v>0</v>
      </c>
      <c r="L413" s="36">
        <v>0</v>
      </c>
      <c r="M413" s="8"/>
      <c r="N413" s="8"/>
      <c r="O413" s="8"/>
      <c r="P413" s="8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</row>
    <row r="414" spans="1:85" ht="21.75" customHeight="1">
      <c r="A414" s="32"/>
      <c r="B414" s="33"/>
      <c r="C414" s="33" t="s">
        <v>72</v>
      </c>
      <c r="D414" s="34" t="s">
        <v>191</v>
      </c>
      <c r="E414" s="35">
        <v>500</v>
      </c>
      <c r="F414" s="35">
        <v>500</v>
      </c>
      <c r="G414" s="35">
        <v>0</v>
      </c>
      <c r="H414" s="35">
        <v>0</v>
      </c>
      <c r="I414" s="35">
        <v>0</v>
      </c>
      <c r="J414" s="35">
        <v>0</v>
      </c>
      <c r="K414" s="35">
        <v>0</v>
      </c>
      <c r="L414" s="36">
        <v>0</v>
      </c>
      <c r="M414" s="8"/>
      <c r="N414" s="8"/>
      <c r="O414" s="8"/>
      <c r="P414" s="8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</row>
    <row r="415" spans="1:85" ht="30.75" customHeight="1">
      <c r="A415" s="32"/>
      <c r="B415" s="103"/>
      <c r="C415" s="103" t="s">
        <v>89</v>
      </c>
      <c r="D415" s="104" t="s">
        <v>90</v>
      </c>
      <c r="E415" s="105">
        <v>5000</v>
      </c>
      <c r="F415" s="105">
        <v>5000</v>
      </c>
      <c r="G415" s="105">
        <v>0</v>
      </c>
      <c r="H415" s="105">
        <v>0</v>
      </c>
      <c r="I415" s="105">
        <v>0</v>
      </c>
      <c r="J415" s="105">
        <v>0</v>
      </c>
      <c r="K415" s="105">
        <v>0</v>
      </c>
      <c r="L415" s="106">
        <v>0</v>
      </c>
      <c r="M415" s="8"/>
      <c r="N415" s="8"/>
      <c r="O415" s="8"/>
      <c r="P415" s="8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</row>
    <row r="416" spans="1:85" ht="30.75" customHeight="1">
      <c r="A416" s="146"/>
      <c r="B416" s="66"/>
      <c r="C416" s="174">
        <v>4700</v>
      </c>
      <c r="D416" s="67" t="s">
        <v>258</v>
      </c>
      <c r="E416" s="68">
        <v>500</v>
      </c>
      <c r="F416" s="68">
        <v>500</v>
      </c>
      <c r="G416" s="68">
        <v>0</v>
      </c>
      <c r="H416" s="68">
        <v>0</v>
      </c>
      <c r="I416" s="68">
        <v>0</v>
      </c>
      <c r="J416" s="68">
        <v>0</v>
      </c>
      <c r="K416" s="68">
        <v>0</v>
      </c>
      <c r="L416" s="69">
        <v>0</v>
      </c>
      <c r="M416" s="8"/>
      <c r="N416" s="8"/>
      <c r="O416" s="8"/>
      <c r="P416" s="8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</row>
    <row r="417" spans="1:85" ht="30.75" customHeight="1">
      <c r="A417" s="290"/>
      <c r="B417" s="38" t="s">
        <v>192</v>
      </c>
      <c r="C417" s="38"/>
      <c r="D417" s="39" t="s">
        <v>23</v>
      </c>
      <c r="E417" s="40">
        <f>E418+E419</f>
        <v>290000</v>
      </c>
      <c r="F417" s="40">
        <f>F418+F419</f>
        <v>290000</v>
      </c>
      <c r="G417" s="40">
        <v>0</v>
      </c>
      <c r="H417" s="40">
        <v>0</v>
      </c>
      <c r="I417" s="40">
        <v>70000</v>
      </c>
      <c r="J417" s="40">
        <v>0</v>
      </c>
      <c r="K417" s="40">
        <v>0</v>
      </c>
      <c r="L417" s="41">
        <v>0</v>
      </c>
      <c r="M417" s="8"/>
      <c r="N417" s="8"/>
      <c r="O417" s="8"/>
      <c r="P417" s="8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</row>
    <row r="418" spans="1:85" ht="60" customHeight="1">
      <c r="A418" s="70"/>
      <c r="B418" s="46"/>
      <c r="C418" s="46" t="s">
        <v>193</v>
      </c>
      <c r="D418" s="47" t="s">
        <v>194</v>
      </c>
      <c r="E418" s="48">
        <v>70000</v>
      </c>
      <c r="F418" s="48">
        <v>70000</v>
      </c>
      <c r="G418" s="48">
        <v>0</v>
      </c>
      <c r="H418" s="48">
        <v>0</v>
      </c>
      <c r="I418" s="48">
        <v>70000</v>
      </c>
      <c r="J418" s="48">
        <v>0</v>
      </c>
      <c r="K418" s="48">
        <v>0</v>
      </c>
      <c r="L418" s="49">
        <v>0</v>
      </c>
      <c r="M418" s="8"/>
      <c r="N418" s="8"/>
      <c r="O418" s="8"/>
      <c r="P418" s="8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</row>
    <row r="419" spans="1:85" ht="27" customHeight="1" thickBot="1">
      <c r="A419" s="254"/>
      <c r="B419" s="51"/>
      <c r="C419" s="51" t="s">
        <v>167</v>
      </c>
      <c r="D419" s="52" t="s">
        <v>176</v>
      </c>
      <c r="E419" s="53">
        <v>220000</v>
      </c>
      <c r="F419" s="53">
        <v>220000</v>
      </c>
      <c r="G419" s="53">
        <v>0</v>
      </c>
      <c r="H419" s="53">
        <v>0</v>
      </c>
      <c r="I419" s="53">
        <v>0</v>
      </c>
      <c r="J419" s="53">
        <v>0</v>
      </c>
      <c r="K419" s="53">
        <v>0</v>
      </c>
      <c r="L419" s="54">
        <v>0</v>
      </c>
      <c r="M419" s="8"/>
      <c r="N419" s="8"/>
      <c r="O419" s="8"/>
      <c r="P419" s="8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</row>
    <row r="420" spans="1:85" ht="30.75" customHeight="1" thickBot="1" thickTop="1">
      <c r="A420" s="303">
        <v>853</v>
      </c>
      <c r="B420" s="304"/>
      <c r="C420" s="304"/>
      <c r="D420" s="305" t="s">
        <v>195</v>
      </c>
      <c r="E420" s="306">
        <f>E421+E423</f>
        <v>733600</v>
      </c>
      <c r="F420" s="306">
        <f>F421+F423</f>
        <v>333600</v>
      </c>
      <c r="G420" s="306">
        <v>205000</v>
      </c>
      <c r="H420" s="306">
        <v>33100</v>
      </c>
      <c r="I420" s="306">
        <f>I421+I423</f>
        <v>3000</v>
      </c>
      <c r="J420" s="306">
        <v>0</v>
      </c>
      <c r="K420" s="306">
        <v>0</v>
      </c>
      <c r="L420" s="307">
        <f>L421+L423</f>
        <v>400000</v>
      </c>
      <c r="M420" s="22"/>
      <c r="N420" s="22"/>
      <c r="O420" s="22"/>
      <c r="P420" s="22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</row>
    <row r="421" spans="1:85" ht="30.75" customHeight="1">
      <c r="A421" s="308"/>
      <c r="B421" s="309">
        <v>85329</v>
      </c>
      <c r="C421" s="310"/>
      <c r="D421" s="311" t="s">
        <v>279</v>
      </c>
      <c r="E421" s="312">
        <v>3000</v>
      </c>
      <c r="F421" s="312">
        <v>3000</v>
      </c>
      <c r="G421" s="312">
        <v>0</v>
      </c>
      <c r="H421" s="312">
        <v>0</v>
      </c>
      <c r="I421" s="312">
        <v>3000</v>
      </c>
      <c r="J421" s="312">
        <v>0</v>
      </c>
      <c r="K421" s="312">
        <v>0</v>
      </c>
      <c r="L421" s="313">
        <v>0</v>
      </c>
      <c r="M421" s="22"/>
      <c r="N421" s="22"/>
      <c r="O421" s="22"/>
      <c r="P421" s="22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</row>
    <row r="422" spans="1:85" ht="92.25" customHeight="1">
      <c r="A422" s="258"/>
      <c r="B422" s="259"/>
      <c r="C422" s="261">
        <v>2830</v>
      </c>
      <c r="D422" s="262" t="s">
        <v>233</v>
      </c>
      <c r="E422" s="263">
        <v>3000</v>
      </c>
      <c r="F422" s="263">
        <v>3000</v>
      </c>
      <c r="G422" s="263">
        <v>0</v>
      </c>
      <c r="H422" s="263">
        <v>0</v>
      </c>
      <c r="I422" s="263">
        <v>3000</v>
      </c>
      <c r="J422" s="263">
        <v>0</v>
      </c>
      <c r="K422" s="263">
        <v>0</v>
      </c>
      <c r="L422" s="260">
        <v>0</v>
      </c>
      <c r="M422" s="22"/>
      <c r="N422" s="22"/>
      <c r="O422" s="22"/>
      <c r="P422" s="22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</row>
    <row r="423" spans="1:85" ht="27" customHeight="1">
      <c r="A423" s="290"/>
      <c r="B423" s="38" t="s">
        <v>196</v>
      </c>
      <c r="C423" s="38"/>
      <c r="D423" s="39" t="s">
        <v>23</v>
      </c>
      <c r="E423" s="40">
        <f>E424+E425+E426+E427+E431+E432+E433+E434+E435+E436+E437+E438+E439+E440+E441+E442+E443+E444+E445+E446+E447+E448+E449</f>
        <v>730600</v>
      </c>
      <c r="F423" s="40">
        <f>F424+F425+F426+F427+F431+F432+F433+F434+F435+F436+F437+F438+F439+F440+F441+F442+F443+F444+F445+F446+F447</f>
        <v>330600</v>
      </c>
      <c r="G423" s="40">
        <f>G424+G425+G426+G427+G431+G432+G433</f>
        <v>205000</v>
      </c>
      <c r="H423" s="40">
        <f>H424+H425+H426+H427+H431+H432</f>
        <v>33100</v>
      </c>
      <c r="I423" s="40">
        <v>0</v>
      </c>
      <c r="J423" s="40">
        <v>0</v>
      </c>
      <c r="K423" s="40">
        <v>0</v>
      </c>
      <c r="L423" s="41">
        <f>L424+L425+L426+L427+L431+L432+L433+L434+L435+L436+L437+L438+L439+L440+L441+L442+L443+L444+L445+L446+L447+L448+L449</f>
        <v>400000</v>
      </c>
      <c r="M423" s="8"/>
      <c r="N423" s="8"/>
      <c r="O423" s="8"/>
      <c r="P423" s="8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</row>
    <row r="424" spans="1:85" ht="27" customHeight="1">
      <c r="A424" s="248"/>
      <c r="B424" s="46"/>
      <c r="C424" s="46" t="s">
        <v>78</v>
      </c>
      <c r="D424" s="47" t="s">
        <v>247</v>
      </c>
      <c r="E424" s="48">
        <v>2000</v>
      </c>
      <c r="F424" s="48">
        <v>2000</v>
      </c>
      <c r="G424" s="48">
        <v>0</v>
      </c>
      <c r="H424" s="48">
        <v>0</v>
      </c>
      <c r="I424" s="48">
        <v>0</v>
      </c>
      <c r="J424" s="48">
        <v>0</v>
      </c>
      <c r="K424" s="48">
        <v>0</v>
      </c>
      <c r="L424" s="49">
        <v>0</v>
      </c>
      <c r="M424" s="8"/>
      <c r="N424" s="8"/>
      <c r="O424" s="8"/>
      <c r="P424" s="8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</row>
    <row r="425" spans="1:85" ht="30.75" customHeight="1">
      <c r="A425" s="249"/>
      <c r="B425" s="33"/>
      <c r="C425" s="33" t="s">
        <v>80</v>
      </c>
      <c r="D425" s="34" t="s">
        <v>266</v>
      </c>
      <c r="E425" s="35">
        <v>165000</v>
      </c>
      <c r="F425" s="35">
        <v>165000</v>
      </c>
      <c r="G425" s="35">
        <v>165000</v>
      </c>
      <c r="H425" s="35">
        <v>0</v>
      </c>
      <c r="I425" s="35">
        <v>0</v>
      </c>
      <c r="J425" s="35">
        <v>0</v>
      </c>
      <c r="K425" s="35">
        <v>0</v>
      </c>
      <c r="L425" s="36">
        <v>0</v>
      </c>
      <c r="M425" s="8"/>
      <c r="N425" s="8"/>
      <c r="O425" s="8"/>
      <c r="P425" s="8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</row>
    <row r="426" spans="1:85" ht="24.75" customHeight="1">
      <c r="A426" s="45"/>
      <c r="B426" s="46"/>
      <c r="C426" s="46" t="s">
        <v>81</v>
      </c>
      <c r="D426" s="47" t="s">
        <v>82</v>
      </c>
      <c r="E426" s="48">
        <v>15000</v>
      </c>
      <c r="F426" s="48">
        <v>15000</v>
      </c>
      <c r="G426" s="48">
        <v>15000</v>
      </c>
      <c r="H426" s="48">
        <v>0</v>
      </c>
      <c r="I426" s="48">
        <v>0</v>
      </c>
      <c r="J426" s="48">
        <v>0</v>
      </c>
      <c r="K426" s="48">
        <v>0</v>
      </c>
      <c r="L426" s="49">
        <v>0</v>
      </c>
      <c r="M426" s="8"/>
      <c r="N426" s="8"/>
      <c r="O426" s="8"/>
      <c r="P426" s="8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</row>
    <row r="427" spans="1:85" ht="27" customHeight="1" thickBot="1">
      <c r="A427" s="86"/>
      <c r="B427" s="87"/>
      <c r="C427" s="87" t="s">
        <v>40</v>
      </c>
      <c r="D427" s="88" t="s">
        <v>62</v>
      </c>
      <c r="E427" s="89">
        <v>28500</v>
      </c>
      <c r="F427" s="89">
        <v>28500</v>
      </c>
      <c r="G427" s="89">
        <v>0</v>
      </c>
      <c r="H427" s="89">
        <v>28500</v>
      </c>
      <c r="I427" s="89">
        <v>0</v>
      </c>
      <c r="J427" s="89">
        <v>0</v>
      </c>
      <c r="K427" s="89">
        <v>0</v>
      </c>
      <c r="L427" s="90">
        <v>0</v>
      </c>
      <c r="M427" s="8"/>
      <c r="N427" s="8"/>
      <c r="O427" s="8"/>
      <c r="P427" s="8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</row>
    <row r="428" spans="1:85" ht="30.75" customHeight="1" thickTop="1">
      <c r="A428" s="192"/>
      <c r="B428" s="192"/>
      <c r="C428" s="192"/>
      <c r="D428" s="193"/>
      <c r="E428" s="194"/>
      <c r="F428" s="194"/>
      <c r="G428" s="194"/>
      <c r="H428" s="194"/>
      <c r="I428" s="194"/>
      <c r="J428" s="194"/>
      <c r="K428" s="194"/>
      <c r="L428" s="194"/>
      <c r="M428" s="8"/>
      <c r="N428" s="8"/>
      <c r="O428" s="8"/>
      <c r="P428" s="8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</row>
    <row r="429" spans="1:85" ht="12.75" customHeight="1" thickBot="1">
      <c r="A429" s="195"/>
      <c r="B429" s="195"/>
      <c r="C429" s="195"/>
      <c r="D429" s="196"/>
      <c r="E429" s="197"/>
      <c r="F429" s="197"/>
      <c r="G429" s="197"/>
      <c r="H429" s="197"/>
      <c r="I429" s="197"/>
      <c r="J429" s="197"/>
      <c r="K429" s="197"/>
      <c r="L429" s="197"/>
      <c r="M429" s="8"/>
      <c r="N429" s="8"/>
      <c r="O429" s="8"/>
      <c r="P429" s="8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</row>
    <row r="430" spans="1:85" ht="14.25" customHeight="1" thickBot="1" thickTop="1">
      <c r="A430" s="190">
        <v>1</v>
      </c>
      <c r="B430" s="189">
        <v>2</v>
      </c>
      <c r="C430" s="189">
        <v>3</v>
      </c>
      <c r="D430" s="189">
        <v>4</v>
      </c>
      <c r="E430" s="189">
        <v>5</v>
      </c>
      <c r="F430" s="189">
        <v>6</v>
      </c>
      <c r="G430" s="189">
        <v>7</v>
      </c>
      <c r="H430" s="189">
        <v>8</v>
      </c>
      <c r="I430" s="189">
        <v>9</v>
      </c>
      <c r="J430" s="189">
        <v>10</v>
      </c>
      <c r="K430" s="189">
        <v>11</v>
      </c>
      <c r="L430" s="191">
        <v>12</v>
      </c>
      <c r="M430" s="8"/>
      <c r="N430" s="8"/>
      <c r="O430" s="8"/>
      <c r="P430" s="8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</row>
    <row r="431" spans="1:85" ht="30.75" customHeight="1">
      <c r="A431" s="45"/>
      <c r="B431" s="46"/>
      <c r="C431" s="46" t="s">
        <v>63</v>
      </c>
      <c r="D431" s="47" t="s">
        <v>246</v>
      </c>
      <c r="E431" s="48">
        <v>4600</v>
      </c>
      <c r="F431" s="48">
        <v>4600</v>
      </c>
      <c r="G431" s="48">
        <v>0</v>
      </c>
      <c r="H431" s="48">
        <v>4600</v>
      </c>
      <c r="I431" s="48">
        <v>0</v>
      </c>
      <c r="J431" s="48">
        <v>0</v>
      </c>
      <c r="K431" s="48">
        <v>0</v>
      </c>
      <c r="L431" s="49">
        <v>0</v>
      </c>
      <c r="M431" s="8"/>
      <c r="N431" s="8"/>
      <c r="O431" s="8"/>
      <c r="P431" s="8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</row>
    <row r="432" spans="1:85" ht="30.75" customHeight="1">
      <c r="A432" s="146"/>
      <c r="B432" s="33"/>
      <c r="C432" s="33" t="s">
        <v>42</v>
      </c>
      <c r="D432" s="34" t="s">
        <v>43</v>
      </c>
      <c r="E432" s="35">
        <v>25000</v>
      </c>
      <c r="F432" s="35">
        <v>25000</v>
      </c>
      <c r="G432" s="35">
        <v>25000</v>
      </c>
      <c r="H432" s="35">
        <v>0</v>
      </c>
      <c r="I432" s="35">
        <v>0</v>
      </c>
      <c r="J432" s="35">
        <v>0</v>
      </c>
      <c r="K432" s="35">
        <v>0</v>
      </c>
      <c r="L432" s="36">
        <v>0</v>
      </c>
      <c r="M432" s="8"/>
      <c r="N432" s="8"/>
      <c r="O432" s="8"/>
      <c r="P432" s="8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</row>
    <row r="433" spans="1:85" ht="30.75" customHeight="1">
      <c r="A433" s="32"/>
      <c r="B433" s="33"/>
      <c r="C433" s="33" t="s">
        <v>16</v>
      </c>
      <c r="D433" s="34" t="s">
        <v>17</v>
      </c>
      <c r="E433" s="35">
        <v>9000</v>
      </c>
      <c r="F433" s="35">
        <v>9000</v>
      </c>
      <c r="G433" s="35"/>
      <c r="H433" s="35">
        <v>0</v>
      </c>
      <c r="I433" s="35">
        <v>0</v>
      </c>
      <c r="J433" s="35">
        <v>0</v>
      </c>
      <c r="K433" s="35">
        <v>0</v>
      </c>
      <c r="L433" s="36">
        <v>0</v>
      </c>
      <c r="M433" s="8"/>
      <c r="N433" s="8"/>
      <c r="O433" s="8"/>
      <c r="P433" s="8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</row>
    <row r="434" spans="1:85" ht="27.75" customHeight="1">
      <c r="A434" s="32"/>
      <c r="B434" s="33"/>
      <c r="C434" s="33" t="s">
        <v>32</v>
      </c>
      <c r="D434" s="34" t="s">
        <v>33</v>
      </c>
      <c r="E434" s="35">
        <v>4000</v>
      </c>
      <c r="F434" s="35">
        <v>4000</v>
      </c>
      <c r="G434" s="35">
        <v>0</v>
      </c>
      <c r="H434" s="35">
        <v>0</v>
      </c>
      <c r="I434" s="35">
        <v>0</v>
      </c>
      <c r="J434" s="35">
        <v>0</v>
      </c>
      <c r="K434" s="35">
        <v>0</v>
      </c>
      <c r="L434" s="36">
        <v>0</v>
      </c>
      <c r="M434" s="8"/>
      <c r="N434" s="8"/>
      <c r="O434" s="8"/>
      <c r="P434" s="8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</row>
    <row r="435" spans="1:85" ht="28.5" customHeight="1">
      <c r="A435" s="32"/>
      <c r="B435" s="33"/>
      <c r="C435" s="33" t="s">
        <v>34</v>
      </c>
      <c r="D435" s="34" t="s">
        <v>35</v>
      </c>
      <c r="E435" s="35">
        <v>4000</v>
      </c>
      <c r="F435" s="35">
        <v>4000</v>
      </c>
      <c r="G435" s="35">
        <v>0</v>
      </c>
      <c r="H435" s="35">
        <v>0</v>
      </c>
      <c r="I435" s="35">
        <v>0</v>
      </c>
      <c r="J435" s="35">
        <v>0</v>
      </c>
      <c r="K435" s="35">
        <v>0</v>
      </c>
      <c r="L435" s="36">
        <v>0</v>
      </c>
      <c r="M435" s="8"/>
      <c r="N435" s="8"/>
      <c r="O435" s="8"/>
      <c r="P435" s="8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</row>
    <row r="436" spans="1:85" ht="25.5" customHeight="1">
      <c r="A436" s="32"/>
      <c r="B436" s="46"/>
      <c r="C436" s="46" t="s">
        <v>83</v>
      </c>
      <c r="D436" s="47" t="s">
        <v>197</v>
      </c>
      <c r="E436" s="48">
        <v>500</v>
      </c>
      <c r="F436" s="48">
        <v>500</v>
      </c>
      <c r="G436" s="48">
        <v>0</v>
      </c>
      <c r="H436" s="48">
        <v>0</v>
      </c>
      <c r="I436" s="48">
        <v>0</v>
      </c>
      <c r="J436" s="48">
        <v>0</v>
      </c>
      <c r="K436" s="48">
        <v>0</v>
      </c>
      <c r="L436" s="49">
        <v>0</v>
      </c>
      <c r="M436" s="8"/>
      <c r="N436" s="8"/>
      <c r="O436" s="8"/>
      <c r="P436" s="8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</row>
    <row r="437" spans="1:85" ht="27.75" customHeight="1">
      <c r="A437" s="32"/>
      <c r="B437" s="33"/>
      <c r="C437" s="33" t="s">
        <v>24</v>
      </c>
      <c r="D437" s="34" t="s">
        <v>25</v>
      </c>
      <c r="E437" s="35">
        <v>15000</v>
      </c>
      <c r="F437" s="35">
        <v>15000</v>
      </c>
      <c r="G437" s="35">
        <v>0</v>
      </c>
      <c r="H437" s="35">
        <v>0</v>
      </c>
      <c r="I437" s="35">
        <v>0</v>
      </c>
      <c r="J437" s="35">
        <v>0</v>
      </c>
      <c r="K437" s="35">
        <v>0</v>
      </c>
      <c r="L437" s="36">
        <v>0</v>
      </c>
      <c r="M437" s="8"/>
      <c r="N437" s="8"/>
      <c r="O437" s="8"/>
      <c r="P437" s="8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</row>
    <row r="438" spans="1:85" ht="30.75" customHeight="1">
      <c r="A438" s="45"/>
      <c r="B438" s="46"/>
      <c r="C438" s="46" t="s">
        <v>103</v>
      </c>
      <c r="D438" s="47" t="s">
        <v>104</v>
      </c>
      <c r="E438" s="48">
        <v>6000</v>
      </c>
      <c r="F438" s="48">
        <v>6000</v>
      </c>
      <c r="G438" s="48">
        <v>0</v>
      </c>
      <c r="H438" s="48">
        <v>0</v>
      </c>
      <c r="I438" s="48">
        <v>0</v>
      </c>
      <c r="J438" s="48">
        <v>0</v>
      </c>
      <c r="K438" s="48">
        <v>0</v>
      </c>
      <c r="L438" s="49">
        <v>0</v>
      </c>
      <c r="M438" s="8"/>
      <c r="N438" s="8"/>
      <c r="O438" s="8"/>
      <c r="P438" s="8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</row>
    <row r="439" spans="1:85" ht="42.75" customHeight="1">
      <c r="A439" s="32"/>
      <c r="B439" s="46"/>
      <c r="C439" s="101">
        <v>4360</v>
      </c>
      <c r="D439" s="47" t="s">
        <v>105</v>
      </c>
      <c r="E439" s="48">
        <v>6000</v>
      </c>
      <c r="F439" s="48">
        <v>6000</v>
      </c>
      <c r="G439" s="48">
        <v>0</v>
      </c>
      <c r="H439" s="48">
        <v>0</v>
      </c>
      <c r="I439" s="48">
        <v>0</v>
      </c>
      <c r="J439" s="48">
        <v>0</v>
      </c>
      <c r="K439" s="48">
        <v>0</v>
      </c>
      <c r="L439" s="49">
        <v>0</v>
      </c>
      <c r="M439" s="8"/>
      <c r="N439" s="8"/>
      <c r="O439" s="8"/>
      <c r="P439" s="8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</row>
    <row r="440" spans="1:85" ht="46.5" customHeight="1">
      <c r="A440" s="45"/>
      <c r="B440" s="33"/>
      <c r="C440" s="33" t="s">
        <v>88</v>
      </c>
      <c r="D440" s="34" t="s">
        <v>198</v>
      </c>
      <c r="E440" s="35">
        <v>5000</v>
      </c>
      <c r="F440" s="35">
        <v>5000</v>
      </c>
      <c r="G440" s="35">
        <v>0</v>
      </c>
      <c r="H440" s="35">
        <v>0</v>
      </c>
      <c r="I440" s="35">
        <v>0</v>
      </c>
      <c r="J440" s="35">
        <v>0</v>
      </c>
      <c r="K440" s="35">
        <v>0</v>
      </c>
      <c r="L440" s="36">
        <v>0</v>
      </c>
      <c r="M440" s="8"/>
      <c r="N440" s="8"/>
      <c r="O440" s="8"/>
      <c r="P440" s="8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</row>
    <row r="441" spans="1:85" ht="27.75" customHeight="1">
      <c r="A441" s="45"/>
      <c r="B441" s="33"/>
      <c r="C441" s="80">
        <v>4380</v>
      </c>
      <c r="D441" s="34" t="s">
        <v>106</v>
      </c>
      <c r="E441" s="35">
        <v>500</v>
      </c>
      <c r="F441" s="35">
        <v>500</v>
      </c>
      <c r="G441" s="35">
        <v>0</v>
      </c>
      <c r="H441" s="35">
        <v>0</v>
      </c>
      <c r="I441" s="35">
        <v>0</v>
      </c>
      <c r="J441" s="35">
        <v>0</v>
      </c>
      <c r="K441" s="35">
        <v>0</v>
      </c>
      <c r="L441" s="36">
        <v>0</v>
      </c>
      <c r="M441" s="8"/>
      <c r="N441" s="8"/>
      <c r="O441" s="8"/>
      <c r="P441" s="8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</row>
    <row r="442" spans="1:85" ht="27" customHeight="1">
      <c r="A442" s="32"/>
      <c r="B442" s="33"/>
      <c r="C442" s="33" t="s">
        <v>72</v>
      </c>
      <c r="D442" s="34" t="s">
        <v>191</v>
      </c>
      <c r="E442" s="35">
        <v>10000</v>
      </c>
      <c r="F442" s="35">
        <v>10000</v>
      </c>
      <c r="G442" s="35">
        <v>0</v>
      </c>
      <c r="H442" s="35">
        <v>0</v>
      </c>
      <c r="I442" s="35">
        <v>0</v>
      </c>
      <c r="J442" s="35">
        <v>0</v>
      </c>
      <c r="K442" s="35">
        <v>0</v>
      </c>
      <c r="L442" s="36">
        <v>0</v>
      </c>
      <c r="M442" s="8"/>
      <c r="N442" s="8"/>
      <c r="O442" s="8"/>
      <c r="P442" s="8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</row>
    <row r="443" spans="1:85" ht="27.75" customHeight="1">
      <c r="A443" s="32"/>
      <c r="B443" s="33"/>
      <c r="C443" s="33" t="s">
        <v>26</v>
      </c>
      <c r="D443" s="34" t="s">
        <v>53</v>
      </c>
      <c r="E443" s="35">
        <v>5000</v>
      </c>
      <c r="F443" s="35">
        <v>5000</v>
      </c>
      <c r="G443" s="35">
        <v>0</v>
      </c>
      <c r="H443" s="35">
        <v>0</v>
      </c>
      <c r="I443" s="35">
        <v>0</v>
      </c>
      <c r="J443" s="35">
        <v>0</v>
      </c>
      <c r="K443" s="35">
        <v>0</v>
      </c>
      <c r="L443" s="36">
        <v>0</v>
      </c>
      <c r="M443" s="8"/>
      <c r="N443" s="8"/>
      <c r="O443" s="8"/>
      <c r="P443" s="8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</row>
    <row r="444" spans="1:85" ht="30.75" customHeight="1">
      <c r="A444" s="32"/>
      <c r="B444" s="33"/>
      <c r="C444" s="33" t="s">
        <v>89</v>
      </c>
      <c r="D444" s="34" t="s">
        <v>90</v>
      </c>
      <c r="E444" s="35">
        <v>5500</v>
      </c>
      <c r="F444" s="35">
        <v>5500</v>
      </c>
      <c r="G444" s="35">
        <v>0</v>
      </c>
      <c r="H444" s="35">
        <v>0</v>
      </c>
      <c r="I444" s="35">
        <v>0</v>
      </c>
      <c r="J444" s="35">
        <v>0</v>
      </c>
      <c r="K444" s="35">
        <v>0</v>
      </c>
      <c r="L444" s="36">
        <v>0</v>
      </c>
      <c r="M444" s="8"/>
      <c r="N444" s="8"/>
      <c r="O444" s="8"/>
      <c r="P444" s="8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</row>
    <row r="445" spans="1:85" ht="30.75" customHeight="1">
      <c r="A445" s="32"/>
      <c r="B445" s="33"/>
      <c r="C445" s="159">
        <v>4700</v>
      </c>
      <c r="D445" s="34" t="s">
        <v>258</v>
      </c>
      <c r="E445" s="35">
        <v>5000</v>
      </c>
      <c r="F445" s="35">
        <v>5000</v>
      </c>
      <c r="G445" s="35">
        <v>0</v>
      </c>
      <c r="H445" s="35">
        <v>0</v>
      </c>
      <c r="I445" s="35">
        <v>0</v>
      </c>
      <c r="J445" s="35">
        <v>0</v>
      </c>
      <c r="K445" s="35">
        <v>0</v>
      </c>
      <c r="L445" s="36">
        <v>0</v>
      </c>
      <c r="M445" s="8"/>
      <c r="N445" s="8"/>
      <c r="O445" s="8"/>
      <c r="P445" s="8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</row>
    <row r="446" spans="1:85" ht="45" customHeight="1">
      <c r="A446" s="32"/>
      <c r="B446" s="33"/>
      <c r="C446" s="33" t="s">
        <v>91</v>
      </c>
      <c r="D446" s="34" t="s">
        <v>199</v>
      </c>
      <c r="E446" s="35">
        <v>5000</v>
      </c>
      <c r="F446" s="35">
        <v>5000</v>
      </c>
      <c r="G446" s="35">
        <v>0</v>
      </c>
      <c r="H446" s="35">
        <v>0</v>
      </c>
      <c r="I446" s="35">
        <v>0</v>
      </c>
      <c r="J446" s="35">
        <v>0</v>
      </c>
      <c r="K446" s="35">
        <v>0</v>
      </c>
      <c r="L446" s="36">
        <v>0</v>
      </c>
      <c r="M446" s="8"/>
      <c r="N446" s="8"/>
      <c r="O446" s="8"/>
      <c r="P446" s="8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</row>
    <row r="447" spans="1:85" ht="30.75" customHeight="1">
      <c r="A447" s="146"/>
      <c r="B447" s="33"/>
      <c r="C447" s="33" t="s">
        <v>93</v>
      </c>
      <c r="D447" s="34" t="s">
        <v>148</v>
      </c>
      <c r="E447" s="35">
        <v>10000</v>
      </c>
      <c r="F447" s="35">
        <v>10000</v>
      </c>
      <c r="G447" s="35">
        <v>0</v>
      </c>
      <c r="H447" s="35">
        <v>0</v>
      </c>
      <c r="I447" s="35">
        <v>0</v>
      </c>
      <c r="J447" s="35">
        <v>0</v>
      </c>
      <c r="K447" s="35">
        <v>0</v>
      </c>
      <c r="L447" s="36">
        <v>0</v>
      </c>
      <c r="M447" s="8"/>
      <c r="N447" s="8"/>
      <c r="O447" s="8"/>
      <c r="P447" s="8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</row>
    <row r="448" spans="1:85" ht="44.25" customHeight="1">
      <c r="A448" s="70"/>
      <c r="B448" s="71"/>
      <c r="C448" s="161" t="s">
        <v>283</v>
      </c>
      <c r="D448" s="73" t="s">
        <v>301</v>
      </c>
      <c r="E448" s="74">
        <v>340000</v>
      </c>
      <c r="F448" s="74">
        <v>0</v>
      </c>
      <c r="G448" s="74">
        <v>0</v>
      </c>
      <c r="H448" s="74">
        <v>0</v>
      </c>
      <c r="I448" s="74">
        <v>0</v>
      </c>
      <c r="J448" s="74">
        <v>0</v>
      </c>
      <c r="K448" s="74">
        <v>0</v>
      </c>
      <c r="L448" s="75">
        <v>340000</v>
      </c>
      <c r="M448" s="8"/>
      <c r="N448" s="8"/>
      <c r="O448" s="8"/>
      <c r="P448" s="8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</row>
    <row r="449" spans="1:85" ht="48" customHeight="1" thickBot="1">
      <c r="A449" s="50"/>
      <c r="B449" s="51"/>
      <c r="C449" s="186" t="s">
        <v>284</v>
      </c>
      <c r="D449" s="52" t="s">
        <v>302</v>
      </c>
      <c r="E449" s="53">
        <v>60000</v>
      </c>
      <c r="F449" s="53">
        <v>0</v>
      </c>
      <c r="G449" s="53">
        <v>0</v>
      </c>
      <c r="H449" s="53">
        <v>0</v>
      </c>
      <c r="I449" s="53">
        <v>0</v>
      </c>
      <c r="J449" s="53">
        <v>0</v>
      </c>
      <c r="K449" s="53">
        <v>0</v>
      </c>
      <c r="L449" s="54">
        <v>60000</v>
      </c>
      <c r="M449" s="8"/>
      <c r="N449" s="8"/>
      <c r="O449" s="8"/>
      <c r="P449" s="8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</row>
    <row r="450" spans="1:85" ht="27.75" customHeight="1">
      <c r="A450" s="252">
        <v>854</v>
      </c>
      <c r="B450" s="61"/>
      <c r="C450" s="61"/>
      <c r="D450" s="62" t="s">
        <v>202</v>
      </c>
      <c r="E450" s="63">
        <f>E451+E461</f>
        <v>265736</v>
      </c>
      <c r="F450" s="63">
        <f>F451+F461</f>
        <v>265736</v>
      </c>
      <c r="G450" s="63">
        <f>G451+G461</f>
        <v>165100</v>
      </c>
      <c r="H450" s="63">
        <f>H451+H461</f>
        <v>34040</v>
      </c>
      <c r="I450" s="63">
        <f>I451+I461</f>
        <v>0</v>
      </c>
      <c r="J450" s="63">
        <v>0</v>
      </c>
      <c r="K450" s="63">
        <v>0</v>
      </c>
      <c r="L450" s="64">
        <v>0</v>
      </c>
      <c r="M450" s="8"/>
      <c r="N450" s="8"/>
      <c r="O450" s="8"/>
      <c r="P450" s="8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</row>
    <row r="451" spans="1:85" ht="27" customHeight="1">
      <c r="A451" s="243"/>
      <c r="B451" s="26" t="s">
        <v>201</v>
      </c>
      <c r="C451" s="26"/>
      <c r="D451" s="27" t="s">
        <v>200</v>
      </c>
      <c r="E451" s="28">
        <f>E452+E453+E457+E458+E459+E460</f>
        <v>222762</v>
      </c>
      <c r="F451" s="28">
        <f>F452+F453+F457+F458+F459+F460</f>
        <v>222762</v>
      </c>
      <c r="G451" s="28">
        <f>G452+G453+G457+G458</f>
        <v>165100</v>
      </c>
      <c r="H451" s="28">
        <f>H452+H453+H457+H458+H459</f>
        <v>34040</v>
      </c>
      <c r="I451" s="28">
        <v>0</v>
      </c>
      <c r="J451" s="28">
        <v>0</v>
      </c>
      <c r="K451" s="28">
        <v>0</v>
      </c>
      <c r="L451" s="29">
        <v>0</v>
      </c>
      <c r="M451" s="30"/>
      <c r="N451" s="30"/>
      <c r="O451" s="30"/>
      <c r="P451" s="30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1"/>
      <c r="AD451" s="31"/>
      <c r="AE451" s="31"/>
      <c r="AF451" s="31"/>
      <c r="AG451" s="31"/>
      <c r="AH451" s="31"/>
      <c r="AI451" s="31"/>
      <c r="AJ451" s="31"/>
      <c r="AK451" s="31"/>
      <c r="AL451" s="31"/>
      <c r="AM451" s="31"/>
      <c r="AN451" s="31"/>
      <c r="AO451" s="31"/>
      <c r="AP451" s="31"/>
      <c r="AQ451" s="31"/>
      <c r="AR451" s="31"/>
      <c r="AS451" s="31"/>
      <c r="AT451" s="31"/>
      <c r="AU451" s="31"/>
      <c r="AV451" s="31"/>
      <c r="AW451" s="31"/>
      <c r="AX451" s="31"/>
      <c r="AY451" s="31"/>
      <c r="AZ451" s="31"/>
      <c r="BA451" s="31"/>
      <c r="BB451" s="31"/>
      <c r="BC451" s="31"/>
      <c r="BD451" s="31"/>
      <c r="BE451" s="31"/>
      <c r="BF451" s="31"/>
      <c r="BG451" s="31"/>
      <c r="BH451" s="31"/>
      <c r="BI451" s="31"/>
      <c r="BJ451" s="31"/>
      <c r="BK451" s="31"/>
      <c r="BL451" s="31"/>
      <c r="BM451" s="31"/>
      <c r="BN451" s="31"/>
      <c r="BO451" s="31"/>
      <c r="BP451" s="31"/>
      <c r="BQ451" s="31"/>
      <c r="BR451" s="31"/>
      <c r="BS451" s="31"/>
      <c r="BT451" s="31"/>
      <c r="BU451" s="31"/>
      <c r="BV451" s="31"/>
      <c r="BW451" s="31"/>
      <c r="BX451" s="31"/>
      <c r="BY451" s="31"/>
      <c r="BZ451" s="31"/>
      <c r="CA451" s="31"/>
      <c r="CB451" s="31"/>
      <c r="CC451" s="31"/>
      <c r="CD451" s="31"/>
      <c r="CE451" s="31"/>
      <c r="CF451" s="31"/>
      <c r="CG451" s="31"/>
    </row>
    <row r="452" spans="1:85" ht="27.75" customHeight="1">
      <c r="A452" s="248"/>
      <c r="B452" s="77"/>
      <c r="C452" s="161">
        <v>3020</v>
      </c>
      <c r="D452" s="73" t="s">
        <v>263</v>
      </c>
      <c r="E452" s="74">
        <v>9150</v>
      </c>
      <c r="F452" s="74">
        <v>9150</v>
      </c>
      <c r="G452" s="74">
        <v>0</v>
      </c>
      <c r="H452" s="74">
        <v>0</v>
      </c>
      <c r="I452" s="74">
        <v>0</v>
      </c>
      <c r="J452" s="74">
        <v>0</v>
      </c>
      <c r="K452" s="74">
        <v>0</v>
      </c>
      <c r="L452" s="75">
        <v>0</v>
      </c>
      <c r="M452" s="30"/>
      <c r="N452" s="30"/>
      <c r="O452" s="30"/>
      <c r="P452" s="30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  <c r="AF452" s="31"/>
      <c r="AG452" s="31"/>
      <c r="AH452" s="31"/>
      <c r="AI452" s="31"/>
      <c r="AJ452" s="31"/>
      <c r="AK452" s="31"/>
      <c r="AL452" s="31"/>
      <c r="AM452" s="31"/>
      <c r="AN452" s="31"/>
      <c r="AO452" s="31"/>
      <c r="AP452" s="31"/>
      <c r="AQ452" s="31"/>
      <c r="AR452" s="31"/>
      <c r="AS452" s="31"/>
      <c r="AT452" s="31"/>
      <c r="AU452" s="31"/>
      <c r="AV452" s="31"/>
      <c r="AW452" s="31"/>
      <c r="AX452" s="31"/>
      <c r="AY452" s="31"/>
      <c r="AZ452" s="31"/>
      <c r="BA452" s="31"/>
      <c r="BB452" s="31"/>
      <c r="BC452" s="31"/>
      <c r="BD452" s="31"/>
      <c r="BE452" s="31"/>
      <c r="BF452" s="31"/>
      <c r="BG452" s="31"/>
      <c r="BH452" s="31"/>
      <c r="BI452" s="31"/>
      <c r="BJ452" s="31"/>
      <c r="BK452" s="31"/>
      <c r="BL452" s="31"/>
      <c r="BM452" s="31"/>
      <c r="BN452" s="31"/>
      <c r="BO452" s="31"/>
      <c r="BP452" s="31"/>
      <c r="BQ452" s="31"/>
      <c r="BR452" s="31"/>
      <c r="BS452" s="31"/>
      <c r="BT452" s="31"/>
      <c r="BU452" s="31"/>
      <c r="BV452" s="31"/>
      <c r="BW452" s="31"/>
      <c r="BX452" s="31"/>
      <c r="BY452" s="31"/>
      <c r="BZ452" s="31"/>
      <c r="CA452" s="31"/>
      <c r="CB452" s="31"/>
      <c r="CC452" s="31"/>
      <c r="CD452" s="31"/>
      <c r="CE452" s="31"/>
      <c r="CF452" s="31"/>
      <c r="CG452" s="31"/>
    </row>
    <row r="453" spans="1:85" ht="30.75" customHeight="1" thickBot="1">
      <c r="A453" s="206"/>
      <c r="B453" s="87"/>
      <c r="C453" s="87" t="s">
        <v>80</v>
      </c>
      <c r="D453" s="88" t="s">
        <v>266</v>
      </c>
      <c r="E453" s="89">
        <v>155200</v>
      </c>
      <c r="F453" s="89">
        <v>155200</v>
      </c>
      <c r="G453" s="89">
        <v>155200</v>
      </c>
      <c r="H453" s="89">
        <v>0</v>
      </c>
      <c r="I453" s="89">
        <v>0</v>
      </c>
      <c r="J453" s="89">
        <v>0</v>
      </c>
      <c r="K453" s="89">
        <v>0</v>
      </c>
      <c r="L453" s="90">
        <v>0</v>
      </c>
      <c r="M453" s="8"/>
      <c r="N453" s="8"/>
      <c r="O453" s="8"/>
      <c r="P453" s="8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</row>
    <row r="454" spans="1:85" ht="30.75" customHeight="1" thickTop="1">
      <c r="A454" s="211"/>
      <c r="B454" s="192"/>
      <c r="C454" s="192"/>
      <c r="D454" s="193"/>
      <c r="E454" s="194"/>
      <c r="F454" s="194"/>
      <c r="G454" s="194"/>
      <c r="H454" s="194"/>
      <c r="I454" s="194"/>
      <c r="J454" s="194"/>
      <c r="K454" s="194"/>
      <c r="L454" s="194"/>
      <c r="M454" s="8"/>
      <c r="N454" s="8"/>
      <c r="O454" s="8"/>
      <c r="P454" s="8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</row>
    <row r="455" spans="1:85" ht="18" customHeight="1" thickBot="1">
      <c r="A455" s="214"/>
      <c r="B455" s="195"/>
      <c r="C455" s="195"/>
      <c r="D455" s="196"/>
      <c r="E455" s="197"/>
      <c r="F455" s="197"/>
      <c r="G455" s="197"/>
      <c r="H455" s="197"/>
      <c r="I455" s="197"/>
      <c r="J455" s="197"/>
      <c r="K455" s="197"/>
      <c r="L455" s="197"/>
      <c r="M455" s="8"/>
      <c r="N455" s="8"/>
      <c r="O455" s="8"/>
      <c r="P455" s="8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</row>
    <row r="456" spans="1:85" ht="15.75" customHeight="1" thickBot="1" thickTop="1">
      <c r="A456" s="250">
        <v>1</v>
      </c>
      <c r="B456" s="189">
        <v>2</v>
      </c>
      <c r="C456" s="189">
        <v>3</v>
      </c>
      <c r="D456" s="189">
        <v>4</v>
      </c>
      <c r="E456" s="189">
        <v>5</v>
      </c>
      <c r="F456" s="189">
        <v>6</v>
      </c>
      <c r="G456" s="189">
        <v>7</v>
      </c>
      <c r="H456" s="189">
        <v>8</v>
      </c>
      <c r="I456" s="189">
        <v>9</v>
      </c>
      <c r="J456" s="189">
        <v>10</v>
      </c>
      <c r="K456" s="189">
        <v>11</v>
      </c>
      <c r="L456" s="191">
        <v>12</v>
      </c>
      <c r="M456" s="8"/>
      <c r="N456" s="8"/>
      <c r="O456" s="8"/>
      <c r="P456" s="8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</row>
    <row r="457" spans="1:85" ht="30.75" customHeight="1">
      <c r="A457" s="76"/>
      <c r="B457" s="46"/>
      <c r="C457" s="46" t="s">
        <v>81</v>
      </c>
      <c r="D457" s="47" t="s">
        <v>179</v>
      </c>
      <c r="E457" s="48">
        <v>9900</v>
      </c>
      <c r="F457" s="48">
        <v>9900</v>
      </c>
      <c r="G457" s="48">
        <v>9900</v>
      </c>
      <c r="H457" s="48">
        <v>0</v>
      </c>
      <c r="I457" s="48">
        <v>0</v>
      </c>
      <c r="J457" s="48">
        <v>0</v>
      </c>
      <c r="K457" s="48">
        <v>0</v>
      </c>
      <c r="L457" s="49">
        <v>0</v>
      </c>
      <c r="M457" s="8"/>
      <c r="N457" s="8"/>
      <c r="O457" s="8"/>
      <c r="P457" s="8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</row>
    <row r="458" spans="1:85" ht="30.75" customHeight="1">
      <c r="A458" s="32"/>
      <c r="B458" s="33"/>
      <c r="C458" s="33" t="s">
        <v>40</v>
      </c>
      <c r="D458" s="34" t="s">
        <v>62</v>
      </c>
      <c r="E458" s="35">
        <v>29650</v>
      </c>
      <c r="F458" s="35">
        <v>29650</v>
      </c>
      <c r="G458" s="35">
        <v>0</v>
      </c>
      <c r="H458" s="35">
        <v>29650</v>
      </c>
      <c r="I458" s="35">
        <v>0</v>
      </c>
      <c r="J458" s="35">
        <v>0</v>
      </c>
      <c r="K458" s="35">
        <v>0</v>
      </c>
      <c r="L458" s="36">
        <v>0</v>
      </c>
      <c r="M458" s="8"/>
      <c r="N458" s="8"/>
      <c r="O458" s="8"/>
      <c r="P458" s="8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</row>
    <row r="459" spans="1:85" ht="30.75" customHeight="1">
      <c r="A459" s="32"/>
      <c r="B459" s="46"/>
      <c r="C459" s="46" t="s">
        <v>63</v>
      </c>
      <c r="D459" s="47" t="s">
        <v>64</v>
      </c>
      <c r="E459" s="48">
        <v>4390</v>
      </c>
      <c r="F459" s="48">
        <v>4390</v>
      </c>
      <c r="G459" s="48">
        <v>0</v>
      </c>
      <c r="H459" s="48">
        <v>4390</v>
      </c>
      <c r="I459" s="48">
        <v>0</v>
      </c>
      <c r="J459" s="48">
        <v>0</v>
      </c>
      <c r="K459" s="48">
        <v>0</v>
      </c>
      <c r="L459" s="49">
        <v>0</v>
      </c>
      <c r="M459" s="8"/>
      <c r="N459" s="8"/>
      <c r="O459" s="8"/>
      <c r="P459" s="8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</row>
    <row r="460" spans="1:85" ht="30.75" customHeight="1">
      <c r="A460" s="32"/>
      <c r="B460" s="66"/>
      <c r="C460" s="66" t="s">
        <v>89</v>
      </c>
      <c r="D460" s="67" t="s">
        <v>90</v>
      </c>
      <c r="E460" s="68">
        <v>14472</v>
      </c>
      <c r="F460" s="68">
        <v>14472</v>
      </c>
      <c r="G460" s="68">
        <v>0</v>
      </c>
      <c r="H460" s="68">
        <v>0</v>
      </c>
      <c r="I460" s="68">
        <v>0</v>
      </c>
      <c r="J460" s="68">
        <v>0</v>
      </c>
      <c r="K460" s="68">
        <v>0</v>
      </c>
      <c r="L460" s="69">
        <v>0</v>
      </c>
      <c r="M460" s="8"/>
      <c r="N460" s="8"/>
      <c r="O460" s="8"/>
      <c r="P460" s="8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</row>
    <row r="461" spans="1:85" ht="30.75" customHeight="1">
      <c r="A461" s="45"/>
      <c r="B461" s="38" t="s">
        <v>203</v>
      </c>
      <c r="C461" s="38"/>
      <c r="D461" s="39" t="s">
        <v>204</v>
      </c>
      <c r="E461" s="40">
        <v>42974</v>
      </c>
      <c r="F461" s="40">
        <v>42974</v>
      </c>
      <c r="G461" s="40">
        <v>0</v>
      </c>
      <c r="H461" s="40">
        <v>0</v>
      </c>
      <c r="I461" s="40">
        <v>0</v>
      </c>
      <c r="J461" s="40">
        <v>0</v>
      </c>
      <c r="K461" s="40">
        <v>0</v>
      </c>
      <c r="L461" s="41">
        <v>0</v>
      </c>
      <c r="M461" s="30"/>
      <c r="N461" s="30"/>
      <c r="O461" s="30"/>
      <c r="P461" s="30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  <c r="AE461" s="31"/>
      <c r="AF461" s="31"/>
      <c r="AG461" s="31"/>
      <c r="AH461" s="31"/>
      <c r="AI461" s="31"/>
      <c r="AJ461" s="31"/>
      <c r="AK461" s="31"/>
      <c r="AL461" s="31"/>
      <c r="AM461" s="31"/>
      <c r="AN461" s="31"/>
      <c r="AO461" s="31"/>
      <c r="AP461" s="31"/>
      <c r="AQ461" s="31"/>
      <c r="AR461" s="31"/>
      <c r="AS461" s="31"/>
      <c r="AT461" s="31"/>
      <c r="AU461" s="31"/>
      <c r="AV461" s="31"/>
      <c r="AW461" s="31"/>
      <c r="AX461" s="31"/>
      <c r="AY461" s="31"/>
      <c r="AZ461" s="31"/>
      <c r="BA461" s="31"/>
      <c r="BB461" s="31"/>
      <c r="BC461" s="31"/>
      <c r="BD461" s="31"/>
      <c r="BE461" s="31"/>
      <c r="BF461" s="31"/>
      <c r="BG461" s="31"/>
      <c r="BH461" s="31"/>
      <c r="BI461" s="31"/>
      <c r="BJ461" s="31"/>
      <c r="BK461" s="31"/>
      <c r="BL461" s="31"/>
      <c r="BM461" s="31"/>
      <c r="BN461" s="31"/>
      <c r="BO461" s="31"/>
      <c r="BP461" s="31"/>
      <c r="BQ461" s="31"/>
      <c r="BR461" s="31"/>
      <c r="BS461" s="31"/>
      <c r="BT461" s="31"/>
      <c r="BU461" s="31"/>
      <c r="BV461" s="31"/>
      <c r="BW461" s="31"/>
      <c r="BX461" s="31"/>
      <c r="BY461" s="31"/>
      <c r="BZ461" s="31"/>
      <c r="CA461" s="31"/>
      <c r="CB461" s="31"/>
      <c r="CC461" s="31"/>
      <c r="CD461" s="31"/>
      <c r="CE461" s="31"/>
      <c r="CF461" s="31"/>
      <c r="CG461" s="31"/>
    </row>
    <row r="462" spans="1:85" ht="30.75" customHeight="1" thickBot="1">
      <c r="A462" s="146"/>
      <c r="B462" s="119"/>
      <c r="C462" s="119" t="s">
        <v>205</v>
      </c>
      <c r="D462" s="120" t="s">
        <v>206</v>
      </c>
      <c r="E462" s="121">
        <v>42974</v>
      </c>
      <c r="F462" s="121">
        <v>42974</v>
      </c>
      <c r="G462" s="121">
        <v>0</v>
      </c>
      <c r="H462" s="121">
        <v>0</v>
      </c>
      <c r="I462" s="121">
        <v>0</v>
      </c>
      <c r="J462" s="121">
        <v>0</v>
      </c>
      <c r="K462" s="121">
        <v>0</v>
      </c>
      <c r="L462" s="122">
        <v>0</v>
      </c>
      <c r="M462" s="8"/>
      <c r="N462" s="8"/>
      <c r="O462" s="8"/>
      <c r="P462" s="8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</row>
    <row r="463" spans="1:85" ht="30.75" customHeight="1">
      <c r="A463" s="253">
        <v>900</v>
      </c>
      <c r="B463" s="92"/>
      <c r="C463" s="92"/>
      <c r="D463" s="93" t="s">
        <v>207</v>
      </c>
      <c r="E463" s="94">
        <f>E464+E469+E471+E473+E478+E487+E489</f>
        <v>7655139</v>
      </c>
      <c r="F463" s="94">
        <f>F464+F469+F471+F473+F478+F487+F489</f>
        <v>853800</v>
      </c>
      <c r="G463" s="94">
        <f>G464+G469+G471+G473+G478+G487+G489</f>
        <v>8000</v>
      </c>
      <c r="H463" s="94">
        <v>0</v>
      </c>
      <c r="I463" s="94">
        <v>0</v>
      </c>
      <c r="J463" s="94">
        <v>0</v>
      </c>
      <c r="K463" s="94">
        <v>0</v>
      </c>
      <c r="L463" s="95">
        <f>L464+L469+L471+L473+L478+L487+L489</f>
        <v>6801339</v>
      </c>
      <c r="M463" s="22"/>
      <c r="N463" s="22"/>
      <c r="O463" s="22"/>
      <c r="P463" s="22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</row>
    <row r="464" spans="1:85" ht="30.75" customHeight="1">
      <c r="A464" s="179"/>
      <c r="B464" s="97" t="s">
        <v>208</v>
      </c>
      <c r="C464" s="97"/>
      <c r="D464" s="98" t="s">
        <v>209</v>
      </c>
      <c r="E464" s="99">
        <f>E465+E466+E467+E468</f>
        <v>6513639</v>
      </c>
      <c r="F464" s="99">
        <f>F465+F466+F467</f>
        <v>22300</v>
      </c>
      <c r="G464" s="99">
        <v>0</v>
      </c>
      <c r="H464" s="99">
        <v>0</v>
      </c>
      <c r="I464" s="99">
        <v>0</v>
      </c>
      <c r="J464" s="99">
        <v>0</v>
      </c>
      <c r="K464" s="99">
        <v>0</v>
      </c>
      <c r="L464" s="100">
        <f>L465+L466+L467+L468</f>
        <v>6491339</v>
      </c>
      <c r="M464" s="8"/>
      <c r="N464" s="8"/>
      <c r="O464" s="8"/>
      <c r="P464" s="8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</row>
    <row r="465" spans="1:85" ht="30.75" customHeight="1">
      <c r="A465" s="301"/>
      <c r="B465" s="151"/>
      <c r="C465" s="151" t="s">
        <v>24</v>
      </c>
      <c r="D465" s="147" t="s">
        <v>25</v>
      </c>
      <c r="E465" s="148">
        <v>18000</v>
      </c>
      <c r="F465" s="148">
        <v>18000</v>
      </c>
      <c r="G465" s="148">
        <v>0</v>
      </c>
      <c r="H465" s="148">
        <v>0</v>
      </c>
      <c r="I465" s="148">
        <v>0</v>
      </c>
      <c r="J465" s="148">
        <v>0</v>
      </c>
      <c r="K465" s="148">
        <v>0</v>
      </c>
      <c r="L465" s="149">
        <v>0</v>
      </c>
      <c r="M465" s="8"/>
      <c r="N465" s="8"/>
      <c r="O465" s="8"/>
      <c r="P465" s="8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</row>
    <row r="466" spans="1:85" ht="28.5" customHeight="1">
      <c r="A466" s="137"/>
      <c r="B466" s="46"/>
      <c r="C466" s="46" t="s">
        <v>26</v>
      </c>
      <c r="D466" s="47" t="s">
        <v>27</v>
      </c>
      <c r="E466" s="48">
        <v>4300</v>
      </c>
      <c r="F466" s="48">
        <v>4300</v>
      </c>
      <c r="G466" s="48">
        <v>0</v>
      </c>
      <c r="H466" s="48">
        <v>0</v>
      </c>
      <c r="I466" s="48">
        <v>0</v>
      </c>
      <c r="J466" s="48">
        <v>0</v>
      </c>
      <c r="K466" s="48">
        <v>0</v>
      </c>
      <c r="L466" s="49">
        <v>0</v>
      </c>
      <c r="M466" s="8"/>
      <c r="N466" s="8"/>
      <c r="O466" s="8"/>
      <c r="P466" s="8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</row>
    <row r="467" spans="1:85" ht="43.5" customHeight="1">
      <c r="A467" s="70"/>
      <c r="B467" s="103"/>
      <c r="C467" s="164">
        <v>6058</v>
      </c>
      <c r="D467" s="104" t="s">
        <v>303</v>
      </c>
      <c r="E467" s="105">
        <v>3118503</v>
      </c>
      <c r="F467" s="105">
        <v>0</v>
      </c>
      <c r="G467" s="105">
        <v>0</v>
      </c>
      <c r="H467" s="105">
        <v>0</v>
      </c>
      <c r="I467" s="105">
        <v>0</v>
      </c>
      <c r="J467" s="105">
        <v>0</v>
      </c>
      <c r="K467" s="105">
        <v>0</v>
      </c>
      <c r="L467" s="106">
        <v>3118503</v>
      </c>
      <c r="M467" s="8"/>
      <c r="N467" s="8"/>
      <c r="O467" s="8"/>
      <c r="P467" s="8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</row>
    <row r="468" spans="1:85" ht="43.5" customHeight="1">
      <c r="A468" s="65"/>
      <c r="B468" s="66"/>
      <c r="C468" s="174" t="s">
        <v>284</v>
      </c>
      <c r="D468" s="67" t="s">
        <v>298</v>
      </c>
      <c r="E468" s="68">
        <v>3372836</v>
      </c>
      <c r="F468" s="68">
        <v>0</v>
      </c>
      <c r="G468" s="68">
        <v>0</v>
      </c>
      <c r="H468" s="68">
        <v>0</v>
      </c>
      <c r="I468" s="68">
        <v>0</v>
      </c>
      <c r="J468" s="68">
        <v>0</v>
      </c>
      <c r="K468" s="68">
        <v>0</v>
      </c>
      <c r="L468" s="69">
        <v>3372836</v>
      </c>
      <c r="M468" s="8"/>
      <c r="N468" s="8"/>
      <c r="O468" s="8"/>
      <c r="P468" s="8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</row>
    <row r="469" spans="1:85" ht="30.75" customHeight="1">
      <c r="A469" s="235"/>
      <c r="B469" s="38" t="s">
        <v>210</v>
      </c>
      <c r="C469" s="38"/>
      <c r="D469" s="39" t="s">
        <v>211</v>
      </c>
      <c r="E469" s="40">
        <v>11500</v>
      </c>
      <c r="F469" s="40">
        <v>11500</v>
      </c>
      <c r="G469" s="40">
        <v>0</v>
      </c>
      <c r="H469" s="40">
        <v>0</v>
      </c>
      <c r="I469" s="40">
        <v>0</v>
      </c>
      <c r="J469" s="40">
        <v>0</v>
      </c>
      <c r="K469" s="40">
        <v>0</v>
      </c>
      <c r="L469" s="41">
        <v>0</v>
      </c>
      <c r="M469" s="8"/>
      <c r="N469" s="8"/>
      <c r="O469" s="8"/>
      <c r="P469" s="8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</row>
    <row r="470" spans="1:85" ht="27.75" customHeight="1">
      <c r="A470" s="146"/>
      <c r="B470" s="103"/>
      <c r="C470" s="103" t="s">
        <v>24</v>
      </c>
      <c r="D470" s="104" t="s">
        <v>25</v>
      </c>
      <c r="E470" s="105">
        <v>11500</v>
      </c>
      <c r="F470" s="105">
        <v>11500</v>
      </c>
      <c r="G470" s="105">
        <v>0</v>
      </c>
      <c r="H470" s="105">
        <v>0</v>
      </c>
      <c r="I470" s="105">
        <v>0</v>
      </c>
      <c r="J470" s="105">
        <v>0</v>
      </c>
      <c r="K470" s="105">
        <v>0</v>
      </c>
      <c r="L470" s="106">
        <v>0</v>
      </c>
      <c r="M470" s="8"/>
      <c r="N470" s="8"/>
      <c r="O470" s="8"/>
      <c r="P470" s="8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</row>
    <row r="471" spans="1:85" ht="30.75" customHeight="1">
      <c r="A471" s="37"/>
      <c r="B471" s="38" t="s">
        <v>212</v>
      </c>
      <c r="C471" s="38"/>
      <c r="D471" s="39" t="s">
        <v>213</v>
      </c>
      <c r="E471" s="40">
        <v>300000</v>
      </c>
      <c r="F471" s="40">
        <v>300000</v>
      </c>
      <c r="G471" s="40">
        <v>0</v>
      </c>
      <c r="H471" s="40">
        <v>0</v>
      </c>
      <c r="I471" s="40">
        <v>0</v>
      </c>
      <c r="J471" s="40">
        <v>0</v>
      </c>
      <c r="K471" s="40">
        <v>0</v>
      </c>
      <c r="L471" s="41">
        <v>0</v>
      </c>
      <c r="M471" s="8"/>
      <c r="N471" s="8"/>
      <c r="O471" s="8"/>
      <c r="P471" s="8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</row>
    <row r="472" spans="1:85" ht="30.75" customHeight="1">
      <c r="A472" s="146"/>
      <c r="B472" s="103"/>
      <c r="C472" s="103" t="s">
        <v>24</v>
      </c>
      <c r="D472" s="104" t="s">
        <v>25</v>
      </c>
      <c r="E472" s="105">
        <v>300000</v>
      </c>
      <c r="F472" s="105">
        <v>300000</v>
      </c>
      <c r="G472" s="105">
        <v>0</v>
      </c>
      <c r="H472" s="105">
        <v>0</v>
      </c>
      <c r="I472" s="105">
        <v>0</v>
      </c>
      <c r="J472" s="105">
        <v>0</v>
      </c>
      <c r="K472" s="105">
        <v>0</v>
      </c>
      <c r="L472" s="106">
        <v>0</v>
      </c>
      <c r="M472" s="8"/>
      <c r="N472" s="8"/>
      <c r="O472" s="8"/>
      <c r="P472" s="8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</row>
    <row r="473" spans="1:85" ht="30.75" customHeight="1">
      <c r="A473" s="37"/>
      <c r="B473" s="38" t="s">
        <v>214</v>
      </c>
      <c r="C473" s="38"/>
      <c r="D473" s="39" t="s">
        <v>215</v>
      </c>
      <c r="E473" s="40">
        <f>E474+E475+E476+E477</f>
        <v>35000</v>
      </c>
      <c r="F473" s="40">
        <f>F474+F475+F476+F477</f>
        <v>35000</v>
      </c>
      <c r="G473" s="40">
        <f>G474+G475+G476+G477</f>
        <v>3000</v>
      </c>
      <c r="H473" s="40">
        <v>0</v>
      </c>
      <c r="I473" s="40">
        <v>0</v>
      </c>
      <c r="J473" s="40">
        <v>0</v>
      </c>
      <c r="K473" s="40">
        <v>0</v>
      </c>
      <c r="L473" s="41">
        <v>0</v>
      </c>
      <c r="M473" s="8"/>
      <c r="N473" s="8"/>
      <c r="O473" s="8"/>
      <c r="P473" s="8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</row>
    <row r="474" spans="1:85" ht="27" customHeight="1">
      <c r="A474" s="146"/>
      <c r="B474" s="151"/>
      <c r="C474" s="151" t="s">
        <v>42</v>
      </c>
      <c r="D474" s="147" t="s">
        <v>216</v>
      </c>
      <c r="E474" s="148">
        <v>3000</v>
      </c>
      <c r="F474" s="148">
        <v>3000</v>
      </c>
      <c r="G474" s="148">
        <v>3000</v>
      </c>
      <c r="H474" s="148">
        <v>0</v>
      </c>
      <c r="I474" s="148">
        <v>0</v>
      </c>
      <c r="J474" s="148">
        <v>0</v>
      </c>
      <c r="K474" s="148">
        <v>0</v>
      </c>
      <c r="L474" s="149">
        <v>0</v>
      </c>
      <c r="M474" s="8"/>
      <c r="N474" s="8"/>
      <c r="O474" s="8"/>
      <c r="P474" s="8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</row>
    <row r="475" spans="1:85" ht="27" customHeight="1">
      <c r="A475" s="37"/>
      <c r="B475" s="46"/>
      <c r="C475" s="46" t="s">
        <v>16</v>
      </c>
      <c r="D475" s="47" t="s">
        <v>17</v>
      </c>
      <c r="E475" s="48">
        <v>10000</v>
      </c>
      <c r="F475" s="48">
        <v>10000</v>
      </c>
      <c r="G475" s="48">
        <v>0</v>
      </c>
      <c r="H475" s="48">
        <v>0</v>
      </c>
      <c r="I475" s="48">
        <v>0</v>
      </c>
      <c r="J475" s="48">
        <v>0</v>
      </c>
      <c r="K475" s="48">
        <v>0</v>
      </c>
      <c r="L475" s="49">
        <v>0</v>
      </c>
      <c r="M475" s="8"/>
      <c r="N475" s="8"/>
      <c r="O475" s="8"/>
      <c r="P475" s="8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</row>
    <row r="476" spans="1:85" ht="27.75" customHeight="1">
      <c r="A476" s="150"/>
      <c r="B476" s="46"/>
      <c r="C476" s="101">
        <v>4270</v>
      </c>
      <c r="D476" s="47" t="s">
        <v>260</v>
      </c>
      <c r="E476" s="48">
        <v>2000</v>
      </c>
      <c r="F476" s="48">
        <v>2000</v>
      </c>
      <c r="G476" s="48">
        <v>0</v>
      </c>
      <c r="H476" s="48">
        <v>0</v>
      </c>
      <c r="I476" s="48">
        <v>0</v>
      </c>
      <c r="J476" s="48">
        <v>0</v>
      </c>
      <c r="K476" s="48">
        <v>0</v>
      </c>
      <c r="L476" s="49">
        <v>0</v>
      </c>
      <c r="M476" s="8"/>
      <c r="N476" s="8"/>
      <c r="O476" s="8"/>
      <c r="P476" s="8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</row>
    <row r="477" spans="1:85" ht="25.5" customHeight="1">
      <c r="A477" s="70"/>
      <c r="B477" s="103"/>
      <c r="C477" s="103" t="s">
        <v>24</v>
      </c>
      <c r="D477" s="104" t="s">
        <v>25</v>
      </c>
      <c r="E477" s="105">
        <v>20000</v>
      </c>
      <c r="F477" s="105">
        <v>20000</v>
      </c>
      <c r="G477" s="105">
        <v>0</v>
      </c>
      <c r="H477" s="105">
        <v>0</v>
      </c>
      <c r="I477" s="105">
        <v>0</v>
      </c>
      <c r="J477" s="105">
        <v>0</v>
      </c>
      <c r="K477" s="105">
        <v>0</v>
      </c>
      <c r="L477" s="106">
        <v>0</v>
      </c>
      <c r="M477" s="8"/>
      <c r="N477" s="8"/>
      <c r="O477" s="8"/>
      <c r="P477" s="8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</row>
    <row r="478" spans="1:85" ht="30.75" customHeight="1">
      <c r="A478" s="235"/>
      <c r="B478" s="38" t="s">
        <v>217</v>
      </c>
      <c r="C478" s="38"/>
      <c r="D478" s="39" t="s">
        <v>218</v>
      </c>
      <c r="E478" s="40">
        <f>E479+E480+E484+E485+E486</f>
        <v>685000</v>
      </c>
      <c r="F478" s="40">
        <f>F479+F480+F484+F485</f>
        <v>455000</v>
      </c>
      <c r="G478" s="40">
        <f>G479+G480+G484+G485+G486</f>
        <v>5000</v>
      </c>
      <c r="H478" s="40">
        <v>0</v>
      </c>
      <c r="I478" s="40">
        <v>0</v>
      </c>
      <c r="J478" s="40">
        <v>0</v>
      </c>
      <c r="K478" s="40">
        <v>0</v>
      </c>
      <c r="L478" s="41">
        <v>230000</v>
      </c>
      <c r="M478" s="8"/>
      <c r="N478" s="8"/>
      <c r="O478" s="8"/>
      <c r="P478" s="8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</row>
    <row r="479" spans="1:85" ht="27.75" customHeight="1">
      <c r="A479" s="32"/>
      <c r="B479" s="46"/>
      <c r="C479" s="46" t="s">
        <v>42</v>
      </c>
      <c r="D479" s="47" t="s">
        <v>43</v>
      </c>
      <c r="E479" s="48">
        <v>5000</v>
      </c>
      <c r="F479" s="48">
        <v>5000</v>
      </c>
      <c r="G479" s="48">
        <v>5000</v>
      </c>
      <c r="H479" s="48">
        <v>0</v>
      </c>
      <c r="I479" s="48">
        <v>0</v>
      </c>
      <c r="J479" s="48">
        <v>0</v>
      </c>
      <c r="K479" s="48">
        <v>0</v>
      </c>
      <c r="L479" s="49">
        <v>0</v>
      </c>
      <c r="M479" s="8"/>
      <c r="N479" s="8"/>
      <c r="O479" s="8"/>
      <c r="P479" s="8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</row>
    <row r="480" spans="1:85" ht="30.75" customHeight="1" thickBot="1">
      <c r="A480" s="254"/>
      <c r="B480" s="87"/>
      <c r="C480" s="87" t="s">
        <v>32</v>
      </c>
      <c r="D480" s="88" t="s">
        <v>33</v>
      </c>
      <c r="E480" s="89">
        <v>320000</v>
      </c>
      <c r="F480" s="89">
        <v>320000</v>
      </c>
      <c r="G480" s="89">
        <v>0</v>
      </c>
      <c r="H480" s="89">
        <v>0</v>
      </c>
      <c r="I480" s="89">
        <v>0</v>
      </c>
      <c r="J480" s="89">
        <v>0</v>
      </c>
      <c r="K480" s="89">
        <v>0</v>
      </c>
      <c r="L480" s="90">
        <v>0</v>
      </c>
      <c r="M480" s="8"/>
      <c r="N480" s="8"/>
      <c r="O480" s="8"/>
      <c r="P480" s="8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</row>
    <row r="481" spans="1:85" ht="30.75" customHeight="1" thickTop="1">
      <c r="A481" s="211"/>
      <c r="B481" s="192"/>
      <c r="C481" s="192"/>
      <c r="D481" s="193"/>
      <c r="E481" s="194"/>
      <c r="F481" s="194"/>
      <c r="G481" s="194"/>
      <c r="H481" s="194"/>
      <c r="I481" s="194"/>
      <c r="J481" s="194"/>
      <c r="K481" s="194"/>
      <c r="L481" s="194"/>
      <c r="M481" s="8"/>
      <c r="N481" s="8"/>
      <c r="O481" s="8"/>
      <c r="P481" s="8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</row>
    <row r="482" spans="1:85" ht="19.5" customHeight="1" thickBot="1">
      <c r="A482" s="214"/>
      <c r="B482" s="195"/>
      <c r="C482" s="195"/>
      <c r="D482" s="196"/>
      <c r="E482" s="197"/>
      <c r="F482" s="197"/>
      <c r="G482" s="197"/>
      <c r="H482" s="197"/>
      <c r="I482" s="197"/>
      <c r="J482" s="197"/>
      <c r="K482" s="197"/>
      <c r="L482" s="197"/>
      <c r="M482" s="8"/>
      <c r="N482" s="8"/>
      <c r="O482" s="8"/>
      <c r="P482" s="8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</row>
    <row r="483" spans="1:85" ht="16.5" customHeight="1" thickBot="1" thickTop="1">
      <c r="A483" s="250">
        <v>1</v>
      </c>
      <c r="B483" s="189">
        <v>2</v>
      </c>
      <c r="C483" s="189">
        <v>3</v>
      </c>
      <c r="D483" s="189">
        <v>4</v>
      </c>
      <c r="E483" s="189">
        <v>5</v>
      </c>
      <c r="F483" s="189">
        <v>6</v>
      </c>
      <c r="G483" s="189">
        <v>7</v>
      </c>
      <c r="H483" s="189">
        <v>8</v>
      </c>
      <c r="I483" s="189">
        <v>9</v>
      </c>
      <c r="J483" s="189">
        <v>10</v>
      </c>
      <c r="K483" s="189">
        <v>11</v>
      </c>
      <c r="L483" s="191">
        <v>12</v>
      </c>
      <c r="M483" s="8"/>
      <c r="N483" s="8"/>
      <c r="O483" s="8"/>
      <c r="P483" s="8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</row>
    <row r="484" spans="1:85" ht="30.75" customHeight="1">
      <c r="A484" s="45"/>
      <c r="B484" s="46"/>
      <c r="C484" s="46" t="s">
        <v>34</v>
      </c>
      <c r="D484" s="47" t="s">
        <v>35</v>
      </c>
      <c r="E484" s="48">
        <v>110000</v>
      </c>
      <c r="F484" s="48">
        <v>110000</v>
      </c>
      <c r="G484" s="48">
        <v>0</v>
      </c>
      <c r="H484" s="48">
        <v>0</v>
      </c>
      <c r="I484" s="48">
        <v>0</v>
      </c>
      <c r="J484" s="48">
        <v>0</v>
      </c>
      <c r="K484" s="48">
        <v>0</v>
      </c>
      <c r="L484" s="49">
        <v>0</v>
      </c>
      <c r="M484" s="8"/>
      <c r="N484" s="8"/>
      <c r="O484" s="8"/>
      <c r="P484" s="8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</row>
    <row r="485" spans="1:85" ht="30.75" customHeight="1">
      <c r="A485" s="32"/>
      <c r="B485" s="33"/>
      <c r="C485" s="33" t="s">
        <v>24</v>
      </c>
      <c r="D485" s="34" t="s">
        <v>25</v>
      </c>
      <c r="E485" s="35">
        <v>20000</v>
      </c>
      <c r="F485" s="35">
        <v>20000</v>
      </c>
      <c r="G485" s="35">
        <v>0</v>
      </c>
      <c r="H485" s="35">
        <v>0</v>
      </c>
      <c r="I485" s="35">
        <v>0</v>
      </c>
      <c r="J485" s="35">
        <v>0</v>
      </c>
      <c r="K485" s="35">
        <v>0</v>
      </c>
      <c r="L485" s="36">
        <v>0</v>
      </c>
      <c r="M485" s="8"/>
      <c r="N485" s="8"/>
      <c r="O485" s="8"/>
      <c r="P485" s="8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</row>
    <row r="486" spans="1:85" ht="30.75" customHeight="1">
      <c r="A486" s="146"/>
      <c r="B486" s="103"/>
      <c r="C486" s="103" t="s">
        <v>18</v>
      </c>
      <c r="D486" s="104" t="s">
        <v>67</v>
      </c>
      <c r="E486" s="105">
        <v>230000</v>
      </c>
      <c r="F486" s="105">
        <v>0</v>
      </c>
      <c r="G486" s="105">
        <v>0</v>
      </c>
      <c r="H486" s="105">
        <v>0</v>
      </c>
      <c r="I486" s="105">
        <v>0</v>
      </c>
      <c r="J486" s="105">
        <v>0</v>
      </c>
      <c r="K486" s="105">
        <v>0</v>
      </c>
      <c r="L486" s="106">
        <v>230000</v>
      </c>
      <c r="M486" s="8"/>
      <c r="N486" s="8"/>
      <c r="O486" s="8"/>
      <c r="P486" s="8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</row>
    <row r="487" spans="1:85" ht="30.75" customHeight="1">
      <c r="A487" s="235"/>
      <c r="B487" s="38" t="s">
        <v>219</v>
      </c>
      <c r="C487" s="38"/>
      <c r="D487" s="39" t="s">
        <v>255</v>
      </c>
      <c r="E487" s="40">
        <v>80000</v>
      </c>
      <c r="F487" s="40">
        <v>0</v>
      </c>
      <c r="G487" s="40">
        <v>0</v>
      </c>
      <c r="H487" s="40">
        <v>0</v>
      </c>
      <c r="I487" s="40">
        <v>0</v>
      </c>
      <c r="J487" s="40">
        <v>0</v>
      </c>
      <c r="K487" s="40">
        <v>0</v>
      </c>
      <c r="L487" s="41">
        <v>80000</v>
      </c>
      <c r="M487" s="8"/>
      <c r="N487" s="8"/>
      <c r="O487" s="8"/>
      <c r="P487" s="8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</row>
    <row r="488" spans="1:85" ht="78" customHeight="1">
      <c r="A488" s="146"/>
      <c r="B488" s="109"/>
      <c r="C488" s="109" t="s">
        <v>220</v>
      </c>
      <c r="D488" s="110" t="s">
        <v>221</v>
      </c>
      <c r="E488" s="111">
        <v>80000</v>
      </c>
      <c r="F488" s="111">
        <v>0</v>
      </c>
      <c r="G488" s="111">
        <v>0</v>
      </c>
      <c r="H488" s="111">
        <v>0</v>
      </c>
      <c r="I488" s="111">
        <v>0</v>
      </c>
      <c r="J488" s="111">
        <v>0</v>
      </c>
      <c r="K488" s="111">
        <v>0</v>
      </c>
      <c r="L488" s="112">
        <v>80000</v>
      </c>
      <c r="M488" s="8"/>
      <c r="N488" s="8"/>
      <c r="O488" s="8"/>
      <c r="P488" s="8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</row>
    <row r="489" spans="1:85" ht="30.75" customHeight="1">
      <c r="A489" s="37"/>
      <c r="B489" s="138" t="s">
        <v>222</v>
      </c>
      <c r="C489" s="138"/>
      <c r="D489" s="139" t="s">
        <v>23</v>
      </c>
      <c r="E489" s="140">
        <v>30000</v>
      </c>
      <c r="F489" s="140">
        <v>30000</v>
      </c>
      <c r="G489" s="140">
        <v>0</v>
      </c>
      <c r="H489" s="140">
        <v>0</v>
      </c>
      <c r="I489" s="140">
        <v>0</v>
      </c>
      <c r="J489" s="140">
        <v>0</v>
      </c>
      <c r="K489" s="140">
        <v>0</v>
      </c>
      <c r="L489" s="145">
        <v>0</v>
      </c>
      <c r="M489" s="8"/>
      <c r="N489" s="8"/>
      <c r="O489" s="8"/>
      <c r="P489" s="8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</row>
    <row r="490" spans="1:85" ht="24.75" customHeight="1" thickBot="1">
      <c r="A490" s="179"/>
      <c r="B490" s="103"/>
      <c r="C490" s="103" t="s">
        <v>24</v>
      </c>
      <c r="D490" s="104" t="s">
        <v>25</v>
      </c>
      <c r="E490" s="105">
        <v>30000</v>
      </c>
      <c r="F490" s="105">
        <v>30000</v>
      </c>
      <c r="G490" s="105">
        <v>0</v>
      </c>
      <c r="H490" s="105">
        <v>0</v>
      </c>
      <c r="I490" s="105">
        <v>0</v>
      </c>
      <c r="J490" s="105">
        <v>0</v>
      </c>
      <c r="K490" s="105">
        <v>0</v>
      </c>
      <c r="L490" s="106">
        <v>0</v>
      </c>
      <c r="M490" s="8"/>
      <c r="N490" s="8"/>
      <c r="O490" s="8"/>
      <c r="P490" s="8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</row>
    <row r="491" spans="1:85" ht="30.75" customHeight="1">
      <c r="A491" s="253">
        <v>921</v>
      </c>
      <c r="B491" s="61"/>
      <c r="C491" s="61"/>
      <c r="D491" s="62" t="s">
        <v>223</v>
      </c>
      <c r="E491" s="63">
        <f>E492+E494</f>
        <v>1437600</v>
      </c>
      <c r="F491" s="63">
        <f>F492+F494</f>
        <v>1437600</v>
      </c>
      <c r="G491" s="63">
        <v>0</v>
      </c>
      <c r="H491" s="63">
        <v>0</v>
      </c>
      <c r="I491" s="63">
        <f>I492+I494</f>
        <v>1437600</v>
      </c>
      <c r="J491" s="63">
        <v>0</v>
      </c>
      <c r="K491" s="63">
        <v>0</v>
      </c>
      <c r="L491" s="64">
        <v>0</v>
      </c>
      <c r="M491" s="8"/>
      <c r="N491" s="8"/>
      <c r="O491" s="8"/>
      <c r="P491" s="8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</row>
    <row r="492" spans="1:85" ht="30.75" customHeight="1">
      <c r="A492" s="179"/>
      <c r="B492" s="26" t="s">
        <v>225</v>
      </c>
      <c r="C492" s="26"/>
      <c r="D492" s="27" t="s">
        <v>226</v>
      </c>
      <c r="E492" s="28">
        <v>1123000</v>
      </c>
      <c r="F492" s="28">
        <v>1123000</v>
      </c>
      <c r="G492" s="28">
        <v>0</v>
      </c>
      <c r="H492" s="28">
        <v>0</v>
      </c>
      <c r="I492" s="28">
        <v>1123000</v>
      </c>
      <c r="J492" s="28">
        <v>0</v>
      </c>
      <c r="K492" s="28">
        <v>0</v>
      </c>
      <c r="L492" s="29">
        <v>0</v>
      </c>
      <c r="M492" s="8"/>
      <c r="N492" s="8"/>
      <c r="O492" s="8"/>
      <c r="P492" s="8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</row>
    <row r="493" spans="1:85" ht="30.75" customHeight="1">
      <c r="A493" s="255"/>
      <c r="B493" s="71"/>
      <c r="C493" s="71" t="s">
        <v>227</v>
      </c>
      <c r="D493" s="73" t="s">
        <v>228</v>
      </c>
      <c r="E493" s="74">
        <v>1123000</v>
      </c>
      <c r="F493" s="74">
        <v>1123000</v>
      </c>
      <c r="G493" s="74">
        <v>0</v>
      </c>
      <c r="H493" s="74">
        <v>0</v>
      </c>
      <c r="I493" s="74">
        <v>1123000</v>
      </c>
      <c r="J493" s="74">
        <v>0</v>
      </c>
      <c r="K493" s="74">
        <v>0</v>
      </c>
      <c r="L493" s="75">
        <v>0</v>
      </c>
      <c r="M493" s="8"/>
      <c r="N493" s="8"/>
      <c r="O493" s="8"/>
      <c r="P493" s="8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</row>
    <row r="494" spans="1:85" ht="27.75" customHeight="1">
      <c r="A494" s="25"/>
      <c r="B494" s="38" t="s">
        <v>224</v>
      </c>
      <c r="C494" s="38"/>
      <c r="D494" s="39" t="s">
        <v>229</v>
      </c>
      <c r="E494" s="40">
        <v>314600</v>
      </c>
      <c r="F494" s="40">
        <v>314600</v>
      </c>
      <c r="G494" s="40">
        <v>0</v>
      </c>
      <c r="H494" s="40">
        <v>0</v>
      </c>
      <c r="I494" s="40">
        <v>314600</v>
      </c>
      <c r="J494" s="40">
        <v>0</v>
      </c>
      <c r="K494" s="40">
        <v>0</v>
      </c>
      <c r="L494" s="41">
        <v>0</v>
      </c>
      <c r="M494" s="8"/>
      <c r="N494" s="8"/>
      <c r="O494" s="8"/>
      <c r="P494" s="8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</row>
    <row r="495" spans="1:85" ht="30.75" customHeight="1" thickBot="1">
      <c r="A495" s="70"/>
      <c r="B495" s="180"/>
      <c r="C495" s="180" t="s">
        <v>227</v>
      </c>
      <c r="D495" s="181" t="s">
        <v>228</v>
      </c>
      <c r="E495" s="182">
        <v>314600</v>
      </c>
      <c r="F495" s="182">
        <v>314600</v>
      </c>
      <c r="G495" s="182">
        <v>0</v>
      </c>
      <c r="H495" s="182">
        <v>0</v>
      </c>
      <c r="I495" s="182">
        <v>314600</v>
      </c>
      <c r="J495" s="182">
        <v>0</v>
      </c>
      <c r="K495" s="182">
        <v>0</v>
      </c>
      <c r="L495" s="183">
        <v>0</v>
      </c>
      <c r="M495" s="8"/>
      <c r="N495" s="8"/>
      <c r="O495" s="8"/>
      <c r="P495" s="8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</row>
    <row r="496" spans="1:85" ht="30.75" customHeight="1">
      <c r="A496" s="253">
        <v>926</v>
      </c>
      <c r="B496" s="61"/>
      <c r="C496" s="61"/>
      <c r="D496" s="62" t="s">
        <v>230</v>
      </c>
      <c r="E496" s="63">
        <f aca="true" t="shared" si="1" ref="E496:L496">E497+E500+E525</f>
        <v>3698392</v>
      </c>
      <c r="F496" s="63">
        <f t="shared" si="1"/>
        <v>3290492</v>
      </c>
      <c r="G496" s="63">
        <f t="shared" si="1"/>
        <v>1159000</v>
      </c>
      <c r="H496" s="63">
        <f t="shared" si="1"/>
        <v>204132</v>
      </c>
      <c r="I496" s="63">
        <f t="shared" si="1"/>
        <v>253200</v>
      </c>
      <c r="J496" s="63">
        <f t="shared" si="1"/>
        <v>0</v>
      </c>
      <c r="K496" s="63">
        <f t="shared" si="1"/>
        <v>0</v>
      </c>
      <c r="L496" s="64">
        <f t="shared" si="1"/>
        <v>407900</v>
      </c>
      <c r="M496" s="15"/>
      <c r="N496" s="15"/>
      <c r="O496" s="15"/>
      <c r="P496" s="15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  <c r="AF496" s="16"/>
      <c r="AG496" s="16"/>
      <c r="AH496" s="16"/>
      <c r="AI496" s="16"/>
      <c r="AJ496" s="16"/>
      <c r="AK496" s="16"/>
      <c r="AL496" s="16"/>
      <c r="AM496" s="16"/>
      <c r="AN496" s="16"/>
      <c r="AO496" s="16"/>
      <c r="AP496" s="16"/>
      <c r="AQ496" s="16"/>
      <c r="AR496" s="16"/>
      <c r="AS496" s="16"/>
      <c r="AT496" s="16"/>
      <c r="AU496" s="16"/>
      <c r="AV496" s="16"/>
      <c r="AW496" s="16"/>
      <c r="AX496" s="16"/>
      <c r="AY496" s="16"/>
      <c r="AZ496" s="16"/>
      <c r="BA496" s="16"/>
      <c r="BB496" s="16"/>
      <c r="BC496" s="16"/>
      <c r="BD496" s="16"/>
      <c r="BE496" s="16"/>
      <c r="BF496" s="16"/>
      <c r="BG496" s="16"/>
      <c r="BH496" s="16"/>
      <c r="BI496" s="16"/>
      <c r="BJ496" s="16"/>
      <c r="BK496" s="16"/>
      <c r="BL496" s="16"/>
      <c r="BM496" s="16"/>
      <c r="BN496" s="16"/>
      <c r="BO496" s="16"/>
      <c r="BP496" s="16"/>
      <c r="BQ496" s="16"/>
      <c r="BR496" s="16"/>
      <c r="BS496" s="16"/>
      <c r="BT496" s="16"/>
      <c r="BU496" s="16"/>
      <c r="BV496" s="16"/>
      <c r="BW496" s="16"/>
      <c r="BX496" s="16"/>
      <c r="BY496" s="16"/>
      <c r="BZ496" s="16"/>
      <c r="CA496" s="16"/>
      <c r="CB496" s="16"/>
      <c r="CC496" s="16"/>
      <c r="CD496" s="16"/>
      <c r="CE496" s="16"/>
      <c r="CF496" s="16"/>
      <c r="CG496" s="16"/>
    </row>
    <row r="497" spans="1:85" ht="25.5" customHeight="1">
      <c r="A497" s="179"/>
      <c r="B497" s="26" t="s">
        <v>231</v>
      </c>
      <c r="C497" s="26"/>
      <c r="D497" s="27" t="s">
        <v>232</v>
      </c>
      <c r="E497" s="28">
        <v>400000</v>
      </c>
      <c r="F497" s="28">
        <v>0</v>
      </c>
      <c r="G497" s="28">
        <v>0</v>
      </c>
      <c r="H497" s="28">
        <v>0</v>
      </c>
      <c r="I497" s="28">
        <v>0</v>
      </c>
      <c r="J497" s="28">
        <v>0</v>
      </c>
      <c r="K497" s="28">
        <v>0</v>
      </c>
      <c r="L497" s="29">
        <v>400000</v>
      </c>
      <c r="M497" s="8"/>
      <c r="N497" s="8"/>
      <c r="O497" s="8"/>
      <c r="P497" s="8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</row>
    <row r="498" spans="1:85" ht="47.25" customHeight="1">
      <c r="A498" s="279"/>
      <c r="B498" s="77"/>
      <c r="C498" s="161" t="s">
        <v>283</v>
      </c>
      <c r="D498" s="73" t="s">
        <v>296</v>
      </c>
      <c r="E498" s="74">
        <v>150000</v>
      </c>
      <c r="F498" s="74">
        <v>0</v>
      </c>
      <c r="G498" s="74">
        <v>0</v>
      </c>
      <c r="H498" s="74">
        <v>0</v>
      </c>
      <c r="I498" s="74">
        <v>0</v>
      </c>
      <c r="J498" s="74">
        <v>0</v>
      </c>
      <c r="K498" s="74">
        <v>0</v>
      </c>
      <c r="L498" s="75">
        <v>150000</v>
      </c>
      <c r="M498" s="8"/>
      <c r="N498" s="8"/>
      <c r="O498" s="8"/>
      <c r="P498" s="8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</row>
    <row r="499" spans="1:85" ht="47.25" customHeight="1">
      <c r="A499" s="280"/>
      <c r="B499" s="287"/>
      <c r="C499" s="174" t="s">
        <v>284</v>
      </c>
      <c r="D499" s="67" t="s">
        <v>298</v>
      </c>
      <c r="E499" s="68">
        <v>250000</v>
      </c>
      <c r="F499" s="68">
        <v>0</v>
      </c>
      <c r="G499" s="68">
        <v>0</v>
      </c>
      <c r="H499" s="68">
        <v>0</v>
      </c>
      <c r="I499" s="68">
        <v>0</v>
      </c>
      <c r="J499" s="68">
        <v>0</v>
      </c>
      <c r="K499" s="68">
        <v>0</v>
      </c>
      <c r="L499" s="69">
        <v>250000</v>
      </c>
      <c r="M499" s="8"/>
      <c r="N499" s="8"/>
      <c r="O499" s="8"/>
      <c r="P499" s="8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</row>
    <row r="500" spans="1:85" ht="30.75" customHeight="1">
      <c r="A500" s="137"/>
      <c r="B500" s="288">
        <v>92604</v>
      </c>
      <c r="C500" s="138"/>
      <c r="D500" s="139" t="s">
        <v>287</v>
      </c>
      <c r="E500" s="140">
        <f>E501+E502+E503+E504+E505+E509+E510+E511+E512+E513+E514+E515+E516+E517+E518+E519+E520+E521+E522+E523+E524</f>
        <v>2995192</v>
      </c>
      <c r="F500" s="140">
        <f>F501+F502+F503+F504+F505+F509+F510+F511+F512+F513+F514+F515+F516+F517+F518+F519+F520+F521+F522+F523+F524</f>
        <v>2987292</v>
      </c>
      <c r="G500" s="140">
        <f>G501+G502+G503+G504+G505+G509+G510+G511+G512+G513+G514+G515+G516+G517+G518+G519+G520+G521+G522+G523+G524</f>
        <v>1159000</v>
      </c>
      <c r="H500" s="140">
        <f>H501+H502+H503+H504+H505+H509+H510+H511+H512+H513+H514+H515+H516+H517+H518+H519+H520+H521+H522+H523+H524</f>
        <v>204132</v>
      </c>
      <c r="I500" s="140">
        <f>I501+I502+I503+I504+I505+I509+I510+I511+I512+I513+I514+I515+I516+I517+I518+I519+I520+I521+I522+I523+I524</f>
        <v>0</v>
      </c>
      <c r="J500" s="140">
        <v>0</v>
      </c>
      <c r="K500" s="140">
        <v>0</v>
      </c>
      <c r="L500" s="145">
        <v>7900</v>
      </c>
      <c r="M500" s="8"/>
      <c r="N500" s="8"/>
      <c r="O500" s="8"/>
      <c r="P500" s="8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</row>
    <row r="501" spans="1:85" ht="30.75" customHeight="1">
      <c r="A501" s="70"/>
      <c r="B501" s="46"/>
      <c r="C501" s="46" t="s">
        <v>78</v>
      </c>
      <c r="D501" s="47" t="s">
        <v>79</v>
      </c>
      <c r="E501" s="48">
        <v>11800</v>
      </c>
      <c r="F501" s="48">
        <v>11800</v>
      </c>
      <c r="G501" s="48">
        <v>0</v>
      </c>
      <c r="H501" s="48">
        <v>0</v>
      </c>
      <c r="I501" s="48">
        <v>0</v>
      </c>
      <c r="J501" s="48">
        <v>0</v>
      </c>
      <c r="K501" s="48">
        <v>0</v>
      </c>
      <c r="L501" s="49">
        <v>0</v>
      </c>
      <c r="M501" s="8"/>
      <c r="N501" s="8"/>
      <c r="O501" s="8"/>
      <c r="P501" s="8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</row>
    <row r="502" spans="1:85" ht="30.75" customHeight="1">
      <c r="A502" s="45"/>
      <c r="B502" s="33"/>
      <c r="C502" s="33" t="s">
        <v>80</v>
      </c>
      <c r="D502" s="34" t="s">
        <v>266</v>
      </c>
      <c r="E502" s="35">
        <v>1052100</v>
      </c>
      <c r="F502" s="35">
        <v>1052100</v>
      </c>
      <c r="G502" s="35">
        <v>1052100</v>
      </c>
      <c r="H502" s="35">
        <v>0</v>
      </c>
      <c r="I502" s="35">
        <v>0</v>
      </c>
      <c r="J502" s="35">
        <v>0</v>
      </c>
      <c r="K502" s="35">
        <v>0</v>
      </c>
      <c r="L502" s="36">
        <v>0</v>
      </c>
      <c r="M502" s="8"/>
      <c r="N502" s="8"/>
      <c r="O502" s="8"/>
      <c r="P502" s="8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</row>
    <row r="503" spans="1:85" ht="25.5" customHeight="1">
      <c r="A503" s="32"/>
      <c r="B503" s="33"/>
      <c r="C503" s="33" t="s">
        <v>81</v>
      </c>
      <c r="D503" s="34" t="s">
        <v>82</v>
      </c>
      <c r="E503" s="35">
        <v>49100</v>
      </c>
      <c r="F503" s="35">
        <v>49100</v>
      </c>
      <c r="G503" s="35">
        <v>49100</v>
      </c>
      <c r="H503" s="35">
        <v>0</v>
      </c>
      <c r="I503" s="35">
        <v>0</v>
      </c>
      <c r="J503" s="35">
        <v>0</v>
      </c>
      <c r="K503" s="35">
        <v>0</v>
      </c>
      <c r="L503" s="36">
        <v>0</v>
      </c>
      <c r="M503" s="8"/>
      <c r="N503" s="8"/>
      <c r="O503" s="8"/>
      <c r="P503" s="8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</row>
    <row r="504" spans="1:85" ht="25.5" customHeight="1">
      <c r="A504" s="32"/>
      <c r="B504" s="33"/>
      <c r="C504" s="33" t="s">
        <v>40</v>
      </c>
      <c r="D504" s="34" t="s">
        <v>41</v>
      </c>
      <c r="E504" s="35">
        <v>177000</v>
      </c>
      <c r="F504" s="35">
        <v>177000</v>
      </c>
      <c r="G504" s="35">
        <v>0</v>
      </c>
      <c r="H504" s="35">
        <v>177000</v>
      </c>
      <c r="I504" s="35">
        <v>0</v>
      </c>
      <c r="J504" s="35">
        <v>0</v>
      </c>
      <c r="K504" s="35">
        <v>0</v>
      </c>
      <c r="L504" s="36">
        <v>0</v>
      </c>
      <c r="M504" s="8"/>
      <c r="N504" s="8"/>
      <c r="O504" s="8"/>
      <c r="P504" s="8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</row>
    <row r="505" spans="1:85" ht="27.75" customHeight="1" thickBot="1">
      <c r="A505" s="86"/>
      <c r="B505" s="87"/>
      <c r="C505" s="87" t="s">
        <v>63</v>
      </c>
      <c r="D505" s="88" t="s">
        <v>64</v>
      </c>
      <c r="E505" s="89">
        <v>27132</v>
      </c>
      <c r="F505" s="89">
        <v>27132</v>
      </c>
      <c r="G505" s="89">
        <v>0</v>
      </c>
      <c r="H505" s="89">
        <v>27132</v>
      </c>
      <c r="I505" s="89">
        <v>0</v>
      </c>
      <c r="J505" s="89">
        <v>0</v>
      </c>
      <c r="K505" s="89">
        <v>0</v>
      </c>
      <c r="L505" s="90">
        <v>0</v>
      </c>
      <c r="M505" s="8"/>
      <c r="N505" s="8"/>
      <c r="O505" s="8"/>
      <c r="P505" s="8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</row>
    <row r="506" spans="1:85" ht="27.75" customHeight="1" thickTop="1">
      <c r="A506" s="192"/>
      <c r="B506" s="192"/>
      <c r="C506" s="192"/>
      <c r="D506" s="193"/>
      <c r="E506" s="194"/>
      <c r="F506" s="194"/>
      <c r="G506" s="194"/>
      <c r="H506" s="194"/>
      <c r="I506" s="194"/>
      <c r="J506" s="194"/>
      <c r="K506" s="194"/>
      <c r="L506" s="194"/>
      <c r="M506" s="8"/>
      <c r="N506" s="8"/>
      <c r="O506" s="8"/>
      <c r="P506" s="8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</row>
    <row r="507" spans="1:85" ht="14.25" customHeight="1" thickBot="1">
      <c r="A507" s="195"/>
      <c r="B507" s="195"/>
      <c r="C507" s="195"/>
      <c r="D507" s="196"/>
      <c r="E507" s="197"/>
      <c r="F507" s="197"/>
      <c r="G507" s="197"/>
      <c r="H507" s="197"/>
      <c r="I507" s="197"/>
      <c r="J507" s="197"/>
      <c r="K507" s="197"/>
      <c r="L507" s="197"/>
      <c r="M507" s="8"/>
      <c r="N507" s="8"/>
      <c r="O507" s="8"/>
      <c r="P507" s="8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</row>
    <row r="508" spans="1:85" ht="14.25" customHeight="1" thickBot="1" thickTop="1">
      <c r="A508" s="190">
        <v>1</v>
      </c>
      <c r="B508" s="189">
        <v>2</v>
      </c>
      <c r="C508" s="189">
        <v>3</v>
      </c>
      <c r="D508" s="189">
        <v>4</v>
      </c>
      <c r="E508" s="189">
        <v>5</v>
      </c>
      <c r="F508" s="189">
        <v>6</v>
      </c>
      <c r="G508" s="189">
        <v>7</v>
      </c>
      <c r="H508" s="189">
        <v>8</v>
      </c>
      <c r="I508" s="189">
        <v>9</v>
      </c>
      <c r="J508" s="189">
        <v>10</v>
      </c>
      <c r="K508" s="189">
        <v>11</v>
      </c>
      <c r="L508" s="191">
        <v>12</v>
      </c>
      <c r="M508" s="8"/>
      <c r="N508" s="8"/>
      <c r="O508" s="8"/>
      <c r="P508" s="8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</row>
    <row r="509" spans="1:85" ht="24.75" customHeight="1">
      <c r="A509" s="314"/>
      <c r="B509" s="315"/>
      <c r="C509" s="315" t="s">
        <v>42</v>
      </c>
      <c r="D509" s="316" t="s">
        <v>43</v>
      </c>
      <c r="E509" s="317">
        <v>57800</v>
      </c>
      <c r="F509" s="317">
        <v>57800</v>
      </c>
      <c r="G509" s="317">
        <v>57800</v>
      </c>
      <c r="H509" s="317">
        <v>0</v>
      </c>
      <c r="I509" s="317">
        <v>0</v>
      </c>
      <c r="J509" s="317">
        <v>0</v>
      </c>
      <c r="K509" s="317">
        <v>0</v>
      </c>
      <c r="L509" s="318">
        <v>0</v>
      </c>
      <c r="M509" s="8"/>
      <c r="N509" s="8"/>
      <c r="O509" s="8"/>
      <c r="P509" s="8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</row>
    <row r="510" spans="1:85" ht="24.75" customHeight="1">
      <c r="A510" s="45"/>
      <c r="B510" s="46"/>
      <c r="C510" s="46" t="s">
        <v>16</v>
      </c>
      <c r="D510" s="47" t="s">
        <v>17</v>
      </c>
      <c r="E510" s="48">
        <v>115100</v>
      </c>
      <c r="F510" s="48">
        <v>115100</v>
      </c>
      <c r="G510" s="48">
        <v>0</v>
      </c>
      <c r="H510" s="48">
        <v>0</v>
      </c>
      <c r="I510" s="48">
        <v>0</v>
      </c>
      <c r="J510" s="48">
        <v>0</v>
      </c>
      <c r="K510" s="48">
        <v>0</v>
      </c>
      <c r="L510" s="49">
        <v>0</v>
      </c>
      <c r="M510" s="8"/>
      <c r="N510" s="8"/>
      <c r="O510" s="8"/>
      <c r="P510" s="8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</row>
    <row r="511" spans="1:85" ht="24" customHeight="1">
      <c r="A511" s="32"/>
      <c r="B511" s="33"/>
      <c r="C511" s="33" t="s">
        <v>32</v>
      </c>
      <c r="D511" s="34" t="s">
        <v>33</v>
      </c>
      <c r="E511" s="35">
        <v>1148500</v>
      </c>
      <c r="F511" s="35">
        <v>1148500</v>
      </c>
      <c r="G511" s="35">
        <v>0</v>
      </c>
      <c r="H511" s="35">
        <v>0</v>
      </c>
      <c r="I511" s="35">
        <v>0</v>
      </c>
      <c r="J511" s="35">
        <v>0</v>
      </c>
      <c r="K511" s="35">
        <v>0</v>
      </c>
      <c r="L511" s="36">
        <v>0</v>
      </c>
      <c r="M511" s="8"/>
      <c r="N511" s="8"/>
      <c r="O511" s="8"/>
      <c r="P511" s="8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</row>
    <row r="512" spans="1:85" ht="24.75" customHeight="1">
      <c r="A512" s="32"/>
      <c r="B512" s="46"/>
      <c r="C512" s="46" t="s">
        <v>34</v>
      </c>
      <c r="D512" s="47" t="s">
        <v>35</v>
      </c>
      <c r="E512" s="48">
        <v>26800</v>
      </c>
      <c r="F512" s="48">
        <v>26800</v>
      </c>
      <c r="G512" s="48">
        <v>0</v>
      </c>
      <c r="H512" s="48">
        <v>0</v>
      </c>
      <c r="I512" s="48">
        <v>0</v>
      </c>
      <c r="J512" s="48">
        <v>0</v>
      </c>
      <c r="K512" s="48">
        <v>0</v>
      </c>
      <c r="L512" s="49">
        <v>0</v>
      </c>
      <c r="M512" s="8"/>
      <c r="N512" s="8"/>
      <c r="O512" s="8"/>
      <c r="P512" s="8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</row>
    <row r="513" spans="1:85" ht="25.5" customHeight="1">
      <c r="A513" s="32"/>
      <c r="B513" s="33"/>
      <c r="C513" s="33" t="s">
        <v>83</v>
      </c>
      <c r="D513" s="34" t="s">
        <v>102</v>
      </c>
      <c r="E513" s="35">
        <v>2500</v>
      </c>
      <c r="F513" s="35">
        <v>2500</v>
      </c>
      <c r="G513" s="35">
        <v>0</v>
      </c>
      <c r="H513" s="35">
        <v>0</v>
      </c>
      <c r="I513" s="35">
        <v>0</v>
      </c>
      <c r="J513" s="35">
        <v>0</v>
      </c>
      <c r="K513" s="35">
        <v>0</v>
      </c>
      <c r="L513" s="36">
        <v>0</v>
      </c>
      <c r="M513" s="8"/>
      <c r="N513" s="8"/>
      <c r="O513" s="8"/>
      <c r="P513" s="8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</row>
    <row r="514" spans="1:85" ht="24.75" customHeight="1">
      <c r="A514" s="45"/>
      <c r="B514" s="33"/>
      <c r="C514" s="33" t="s">
        <v>24</v>
      </c>
      <c r="D514" s="34" t="s">
        <v>25</v>
      </c>
      <c r="E514" s="35">
        <v>198340</v>
      </c>
      <c r="F514" s="35">
        <v>198340</v>
      </c>
      <c r="G514" s="35">
        <v>0</v>
      </c>
      <c r="H514" s="35">
        <v>0</v>
      </c>
      <c r="I514" s="35">
        <v>0</v>
      </c>
      <c r="J514" s="35">
        <v>0</v>
      </c>
      <c r="K514" s="35">
        <v>0</v>
      </c>
      <c r="L514" s="36">
        <v>0</v>
      </c>
      <c r="M514" s="8"/>
      <c r="N514" s="8"/>
      <c r="O514" s="8"/>
      <c r="P514" s="8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</row>
    <row r="515" spans="1:85" ht="27.75" customHeight="1">
      <c r="A515" s="32"/>
      <c r="B515" s="103"/>
      <c r="C515" s="103" t="s">
        <v>103</v>
      </c>
      <c r="D515" s="104" t="s">
        <v>146</v>
      </c>
      <c r="E515" s="105">
        <v>5400</v>
      </c>
      <c r="F515" s="105">
        <v>5400</v>
      </c>
      <c r="G515" s="105">
        <v>0</v>
      </c>
      <c r="H515" s="105">
        <v>0</v>
      </c>
      <c r="I515" s="105">
        <v>0</v>
      </c>
      <c r="J515" s="105">
        <v>0</v>
      </c>
      <c r="K515" s="105">
        <v>0</v>
      </c>
      <c r="L515" s="106">
        <v>0</v>
      </c>
      <c r="M515" s="8"/>
      <c r="N515" s="8"/>
      <c r="O515" s="8"/>
      <c r="P515" s="8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</row>
    <row r="516" spans="1:85" ht="43.5" customHeight="1">
      <c r="A516" s="32"/>
      <c r="B516" s="33"/>
      <c r="C516" s="33" t="s">
        <v>86</v>
      </c>
      <c r="D516" s="34" t="s">
        <v>105</v>
      </c>
      <c r="E516" s="35">
        <v>3400</v>
      </c>
      <c r="F516" s="35">
        <v>3400</v>
      </c>
      <c r="G516" s="35">
        <v>0</v>
      </c>
      <c r="H516" s="35">
        <v>0</v>
      </c>
      <c r="I516" s="35">
        <v>0</v>
      </c>
      <c r="J516" s="35">
        <v>0</v>
      </c>
      <c r="K516" s="35">
        <v>0</v>
      </c>
      <c r="L516" s="36">
        <v>0</v>
      </c>
      <c r="M516" s="15"/>
      <c r="N516" s="15"/>
      <c r="O516" s="15"/>
      <c r="P516" s="15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F516" s="16"/>
      <c r="AG516" s="16"/>
      <c r="AH516" s="16"/>
      <c r="AI516" s="16"/>
      <c r="AJ516" s="16"/>
      <c r="AK516" s="16"/>
      <c r="AL516" s="16"/>
      <c r="AM516" s="16"/>
      <c r="AN516" s="16"/>
      <c r="AO516" s="16"/>
      <c r="AP516" s="16"/>
      <c r="AQ516" s="16"/>
      <c r="AR516" s="16"/>
      <c r="AS516" s="16"/>
      <c r="AT516" s="16"/>
      <c r="AU516" s="16"/>
      <c r="AV516" s="16"/>
      <c r="AW516" s="16"/>
      <c r="AX516" s="16"/>
      <c r="AY516" s="16"/>
      <c r="AZ516" s="16"/>
      <c r="BA516" s="16"/>
      <c r="BB516" s="16"/>
      <c r="BC516" s="16"/>
      <c r="BD516" s="16"/>
      <c r="BE516" s="16"/>
      <c r="BF516" s="16"/>
      <c r="BG516" s="16"/>
      <c r="BH516" s="16"/>
      <c r="BI516" s="16"/>
      <c r="BJ516" s="16"/>
      <c r="BK516" s="16"/>
      <c r="BL516" s="16"/>
      <c r="BM516" s="16"/>
      <c r="BN516" s="16"/>
      <c r="BO516" s="16"/>
      <c r="BP516" s="16"/>
      <c r="BQ516" s="16"/>
      <c r="BR516" s="16"/>
      <c r="BS516" s="16"/>
      <c r="BT516" s="16"/>
      <c r="BU516" s="16"/>
      <c r="BV516" s="16"/>
      <c r="BW516" s="16"/>
      <c r="BX516" s="16"/>
      <c r="BY516" s="16"/>
      <c r="BZ516" s="16"/>
      <c r="CA516" s="16"/>
      <c r="CB516" s="16"/>
      <c r="CC516" s="16"/>
      <c r="CD516" s="16"/>
      <c r="CE516" s="16"/>
      <c r="CF516" s="16"/>
      <c r="CG516" s="16"/>
    </row>
    <row r="517" spans="1:85" ht="42.75" customHeight="1">
      <c r="A517" s="146"/>
      <c r="B517" s="33"/>
      <c r="C517" s="33" t="s">
        <v>88</v>
      </c>
      <c r="D517" s="34" t="s">
        <v>198</v>
      </c>
      <c r="E517" s="35">
        <v>15000</v>
      </c>
      <c r="F517" s="35">
        <v>15000</v>
      </c>
      <c r="G517" s="35">
        <v>0</v>
      </c>
      <c r="H517" s="35">
        <v>0</v>
      </c>
      <c r="I517" s="35">
        <v>0</v>
      </c>
      <c r="J517" s="35">
        <v>0</v>
      </c>
      <c r="K517" s="35">
        <v>0</v>
      </c>
      <c r="L517" s="36">
        <v>0</v>
      </c>
      <c r="M517" s="8"/>
      <c r="N517" s="8"/>
      <c r="O517" s="8"/>
      <c r="P517" s="8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</row>
    <row r="518" spans="1:85" ht="24" customHeight="1">
      <c r="A518" s="32"/>
      <c r="B518" s="33"/>
      <c r="C518" s="33" t="s">
        <v>72</v>
      </c>
      <c r="D518" s="34" t="s">
        <v>73</v>
      </c>
      <c r="E518" s="35">
        <v>13600</v>
      </c>
      <c r="F518" s="35">
        <v>13600</v>
      </c>
      <c r="G518" s="35">
        <v>0</v>
      </c>
      <c r="H518" s="35">
        <v>0</v>
      </c>
      <c r="I518" s="35">
        <v>0</v>
      </c>
      <c r="J518" s="35">
        <v>0</v>
      </c>
      <c r="K518" s="35">
        <v>0</v>
      </c>
      <c r="L518" s="36">
        <v>0</v>
      </c>
      <c r="M518" s="8"/>
      <c r="N518" s="8"/>
      <c r="O518" s="8"/>
      <c r="P518" s="8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</row>
    <row r="519" spans="1:85" ht="24" customHeight="1">
      <c r="A519" s="32"/>
      <c r="B519" s="46"/>
      <c r="C519" s="46" t="s">
        <v>26</v>
      </c>
      <c r="D519" s="47" t="s">
        <v>27</v>
      </c>
      <c r="E519" s="48">
        <v>27100</v>
      </c>
      <c r="F519" s="48">
        <v>27100</v>
      </c>
      <c r="G519" s="48">
        <v>0</v>
      </c>
      <c r="H519" s="48">
        <v>0</v>
      </c>
      <c r="I519" s="48">
        <v>0</v>
      </c>
      <c r="J519" s="48">
        <v>0</v>
      </c>
      <c r="K519" s="48">
        <v>0</v>
      </c>
      <c r="L519" s="49">
        <v>0</v>
      </c>
      <c r="M519" s="8"/>
      <c r="N519" s="8"/>
      <c r="O519" s="8"/>
      <c r="P519" s="8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</row>
    <row r="520" spans="1:85" ht="30" customHeight="1">
      <c r="A520" s="32"/>
      <c r="B520" s="33"/>
      <c r="C520" s="33" t="s">
        <v>89</v>
      </c>
      <c r="D520" s="34" t="s">
        <v>90</v>
      </c>
      <c r="E520" s="35">
        <v>37500</v>
      </c>
      <c r="F520" s="35">
        <v>37500</v>
      </c>
      <c r="G520" s="35">
        <v>0</v>
      </c>
      <c r="H520" s="35">
        <v>0</v>
      </c>
      <c r="I520" s="35">
        <v>0</v>
      </c>
      <c r="J520" s="35">
        <v>0</v>
      </c>
      <c r="K520" s="35">
        <v>0</v>
      </c>
      <c r="L520" s="36">
        <v>0</v>
      </c>
      <c r="M520" s="8"/>
      <c r="N520" s="8"/>
      <c r="O520" s="8"/>
      <c r="P520" s="8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</row>
    <row r="521" spans="1:85" ht="30.75" customHeight="1">
      <c r="A521" s="45"/>
      <c r="B521" s="103"/>
      <c r="C521" s="164">
        <v>4700</v>
      </c>
      <c r="D521" s="104" t="s">
        <v>258</v>
      </c>
      <c r="E521" s="105">
        <v>5000</v>
      </c>
      <c r="F521" s="105">
        <v>5000</v>
      </c>
      <c r="G521" s="105">
        <v>0</v>
      </c>
      <c r="H521" s="105">
        <v>0</v>
      </c>
      <c r="I521" s="105">
        <v>0</v>
      </c>
      <c r="J521" s="105">
        <v>0</v>
      </c>
      <c r="K521" s="105">
        <v>0</v>
      </c>
      <c r="L521" s="106">
        <v>0</v>
      </c>
      <c r="M521" s="8"/>
      <c r="N521" s="8"/>
      <c r="O521" s="8"/>
      <c r="P521" s="8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</row>
    <row r="522" spans="1:85" ht="45" customHeight="1">
      <c r="A522" s="32"/>
      <c r="B522" s="103"/>
      <c r="C522" s="103">
        <v>4740</v>
      </c>
      <c r="D522" s="104" t="s">
        <v>199</v>
      </c>
      <c r="E522" s="105">
        <v>3620</v>
      </c>
      <c r="F522" s="105">
        <v>3620</v>
      </c>
      <c r="G522" s="105">
        <v>0</v>
      </c>
      <c r="H522" s="105">
        <v>0</v>
      </c>
      <c r="I522" s="105">
        <v>0</v>
      </c>
      <c r="J522" s="105">
        <v>0</v>
      </c>
      <c r="K522" s="105">
        <v>0</v>
      </c>
      <c r="L522" s="106">
        <v>0</v>
      </c>
      <c r="M522" s="8"/>
      <c r="N522" s="8"/>
      <c r="O522" s="8"/>
      <c r="P522" s="8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</row>
    <row r="523" spans="1:85" ht="28.5" customHeight="1">
      <c r="A523" s="146"/>
      <c r="B523" s="103"/>
      <c r="C523" s="103" t="s">
        <v>93</v>
      </c>
      <c r="D523" s="104" t="s">
        <v>148</v>
      </c>
      <c r="E523" s="105">
        <v>10500</v>
      </c>
      <c r="F523" s="105">
        <v>10500</v>
      </c>
      <c r="G523" s="105">
        <v>0</v>
      </c>
      <c r="H523" s="105">
        <v>0</v>
      </c>
      <c r="I523" s="105">
        <v>0</v>
      </c>
      <c r="J523" s="105">
        <v>0</v>
      </c>
      <c r="K523" s="105">
        <v>0</v>
      </c>
      <c r="L523" s="106">
        <v>0</v>
      </c>
      <c r="M523" s="8"/>
      <c r="N523" s="8"/>
      <c r="O523" s="8"/>
      <c r="P523" s="8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</row>
    <row r="524" spans="1:85" ht="28.5" customHeight="1">
      <c r="A524" s="146"/>
      <c r="B524" s="103"/>
      <c r="C524" s="164">
        <v>6060</v>
      </c>
      <c r="D524" s="289" t="s">
        <v>271</v>
      </c>
      <c r="E524" s="105">
        <v>7900</v>
      </c>
      <c r="F524" s="105">
        <v>0</v>
      </c>
      <c r="G524" s="105">
        <v>0</v>
      </c>
      <c r="H524" s="105">
        <v>0</v>
      </c>
      <c r="I524" s="105">
        <v>0</v>
      </c>
      <c r="J524" s="105">
        <v>0</v>
      </c>
      <c r="K524" s="105">
        <v>0</v>
      </c>
      <c r="L524" s="106">
        <v>7900</v>
      </c>
      <c r="M524" s="8"/>
      <c r="N524" s="8"/>
      <c r="O524" s="8"/>
      <c r="P524" s="8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</row>
    <row r="525" spans="1:85" ht="27.75" customHeight="1">
      <c r="A525" s="37"/>
      <c r="B525" s="165">
        <v>92605</v>
      </c>
      <c r="C525" s="165"/>
      <c r="D525" s="39" t="s">
        <v>288</v>
      </c>
      <c r="E525" s="40">
        <f aca="true" t="shared" si="2" ref="E525:L525">E526+E527+E528+E529+E530</f>
        <v>303200</v>
      </c>
      <c r="F525" s="40">
        <f t="shared" si="2"/>
        <v>303200</v>
      </c>
      <c r="G525" s="40">
        <f t="shared" si="2"/>
        <v>0</v>
      </c>
      <c r="H525" s="40">
        <f t="shared" si="2"/>
        <v>0</v>
      </c>
      <c r="I525" s="40">
        <f t="shared" si="2"/>
        <v>253200</v>
      </c>
      <c r="J525" s="40">
        <f t="shared" si="2"/>
        <v>0</v>
      </c>
      <c r="K525" s="40">
        <f t="shared" si="2"/>
        <v>0</v>
      </c>
      <c r="L525" s="41">
        <f t="shared" si="2"/>
        <v>0</v>
      </c>
      <c r="M525" s="8"/>
      <c r="N525" s="8"/>
      <c r="O525" s="8"/>
      <c r="P525" s="8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</row>
    <row r="526" spans="1:85" ht="58.5" customHeight="1">
      <c r="A526" s="45"/>
      <c r="B526" s="46"/>
      <c r="C526" s="160" t="s">
        <v>193</v>
      </c>
      <c r="D526" s="47" t="s">
        <v>289</v>
      </c>
      <c r="E526" s="48">
        <v>233200</v>
      </c>
      <c r="F526" s="48">
        <v>233200</v>
      </c>
      <c r="G526" s="48">
        <v>0</v>
      </c>
      <c r="H526" s="48">
        <v>0</v>
      </c>
      <c r="I526" s="48">
        <v>233200</v>
      </c>
      <c r="J526" s="48">
        <v>0</v>
      </c>
      <c r="K526" s="48">
        <v>0</v>
      </c>
      <c r="L526" s="49">
        <v>0</v>
      </c>
      <c r="M526" s="8"/>
      <c r="N526" s="8"/>
      <c r="O526" s="8"/>
      <c r="P526" s="8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</row>
    <row r="527" spans="1:85" ht="90.75" customHeight="1">
      <c r="A527" s="146"/>
      <c r="B527" s="103"/>
      <c r="C527" s="164" t="s">
        <v>290</v>
      </c>
      <c r="D527" s="104" t="s">
        <v>291</v>
      </c>
      <c r="E527" s="105">
        <v>20000</v>
      </c>
      <c r="F527" s="105">
        <v>20000</v>
      </c>
      <c r="G527" s="105">
        <v>0</v>
      </c>
      <c r="H527" s="105">
        <v>0</v>
      </c>
      <c r="I527" s="105">
        <v>20000</v>
      </c>
      <c r="J527" s="105">
        <v>0</v>
      </c>
      <c r="K527" s="105">
        <v>0</v>
      </c>
      <c r="L527" s="106">
        <v>0</v>
      </c>
      <c r="M527" s="8"/>
      <c r="N527" s="8"/>
      <c r="O527" s="8"/>
      <c r="P527" s="8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</row>
    <row r="528" spans="1:85" ht="30.75" customHeight="1">
      <c r="A528" s="32"/>
      <c r="B528" s="33"/>
      <c r="C528" s="159" t="s">
        <v>292</v>
      </c>
      <c r="D528" s="34" t="s">
        <v>293</v>
      </c>
      <c r="E528" s="35">
        <v>16000</v>
      </c>
      <c r="F528" s="35">
        <v>16000</v>
      </c>
      <c r="G528" s="35">
        <v>0</v>
      </c>
      <c r="H528" s="35">
        <v>0</v>
      </c>
      <c r="I528" s="35">
        <v>0</v>
      </c>
      <c r="J528" s="35">
        <v>0</v>
      </c>
      <c r="K528" s="35">
        <v>0</v>
      </c>
      <c r="L528" s="36">
        <v>0</v>
      </c>
      <c r="M528" s="8"/>
      <c r="N528" s="8"/>
      <c r="O528" s="8"/>
      <c r="P528" s="8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</row>
    <row r="529" spans="1:85" ht="26.25" customHeight="1">
      <c r="A529" s="32"/>
      <c r="B529" s="33"/>
      <c r="C529" s="159" t="s">
        <v>294</v>
      </c>
      <c r="D529" s="34" t="s">
        <v>295</v>
      </c>
      <c r="E529" s="35">
        <v>30000</v>
      </c>
      <c r="F529" s="35">
        <v>30000</v>
      </c>
      <c r="G529" s="35">
        <v>0</v>
      </c>
      <c r="H529" s="35">
        <v>0</v>
      </c>
      <c r="I529" s="35">
        <v>0</v>
      </c>
      <c r="J529" s="35">
        <v>0</v>
      </c>
      <c r="K529" s="35">
        <v>0</v>
      </c>
      <c r="L529" s="36">
        <v>0</v>
      </c>
      <c r="M529" s="8"/>
      <c r="N529" s="8"/>
      <c r="O529" s="8"/>
      <c r="P529" s="8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</row>
    <row r="530" spans="1:85" ht="24.75" customHeight="1" thickBot="1">
      <c r="A530" s="86"/>
      <c r="B530" s="87"/>
      <c r="C530" s="199" t="s">
        <v>16</v>
      </c>
      <c r="D530" s="88" t="s">
        <v>17</v>
      </c>
      <c r="E530" s="89">
        <v>4000</v>
      </c>
      <c r="F530" s="89">
        <v>4000</v>
      </c>
      <c r="G530" s="89">
        <v>0</v>
      </c>
      <c r="H530" s="89">
        <v>0</v>
      </c>
      <c r="I530" s="89">
        <v>0</v>
      </c>
      <c r="J530" s="89">
        <v>0</v>
      </c>
      <c r="K530" s="89">
        <v>0</v>
      </c>
      <c r="L530" s="90">
        <v>0</v>
      </c>
      <c r="M530" s="8"/>
      <c r="N530" s="8"/>
      <c r="O530" s="8"/>
      <c r="P530" s="8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</row>
    <row r="531" spans="1:85" ht="30.75" customHeight="1" thickBot="1" thickTop="1">
      <c r="A531" s="256"/>
      <c r="B531" s="187"/>
      <c r="C531" s="187"/>
      <c r="D531" s="188"/>
      <c r="E531" s="152">
        <f>E496+E491+E463+E450+E420+E357+E322+E185+E180+E172+E163+E141+E136+E68+E62+E43+E29+E18+E14+E8</f>
        <v>44301042</v>
      </c>
      <c r="F531" s="152">
        <f aca="true" t="shared" si="3" ref="F531:L531">F496+F491+F463+F450+F420+F357+F322+F185+F180+F172+F162+F141+F136+F68+F62+F43+F29+F18+F14+F8</f>
        <v>30538603</v>
      </c>
      <c r="G531" s="152">
        <f t="shared" si="3"/>
        <v>12676365</v>
      </c>
      <c r="H531" s="152">
        <f t="shared" si="3"/>
        <v>2460824</v>
      </c>
      <c r="I531" s="152">
        <f t="shared" si="3"/>
        <v>2100800</v>
      </c>
      <c r="J531" s="152">
        <f t="shared" si="3"/>
        <v>1450000</v>
      </c>
      <c r="K531" s="152">
        <f t="shared" si="3"/>
        <v>129120</v>
      </c>
      <c r="L531" s="153">
        <f t="shared" si="3"/>
        <v>13762439</v>
      </c>
      <c r="M531" s="8"/>
      <c r="N531" s="8"/>
      <c r="O531" s="8"/>
      <c r="P531" s="8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</row>
    <row r="532" spans="1:85" ht="15.75" thickTop="1">
      <c r="A532" s="107"/>
      <c r="B532" s="154"/>
      <c r="C532" s="154"/>
      <c r="D532" s="155"/>
      <c r="E532" s="155"/>
      <c r="F532" s="155"/>
      <c r="G532" s="155"/>
      <c r="H532" s="155"/>
      <c r="I532" s="155"/>
      <c r="J532" s="155"/>
      <c r="K532" s="155"/>
      <c r="L532" s="155"/>
      <c r="M532" s="102"/>
      <c r="N532" s="102"/>
      <c r="O532" s="102"/>
      <c r="P532" s="102"/>
      <c r="Q532" s="102"/>
      <c r="R532" s="102"/>
      <c r="S532" s="102"/>
      <c r="T532" s="102"/>
      <c r="U532" s="102"/>
      <c r="V532" s="102"/>
      <c r="W532" s="102"/>
      <c r="X532" s="102"/>
      <c r="Y532" s="102"/>
      <c r="Z532" s="102"/>
      <c r="AA532" s="102"/>
      <c r="AB532" s="102"/>
      <c r="AC532" s="102"/>
      <c r="AD532" s="102"/>
      <c r="AE532" s="102"/>
      <c r="AF532" s="102"/>
      <c r="AG532" s="102"/>
      <c r="AH532" s="102"/>
      <c r="AI532" s="102"/>
      <c r="AJ532" s="102"/>
      <c r="AK532" s="102"/>
      <c r="AL532" s="102"/>
      <c r="AM532" s="102"/>
      <c r="AN532" s="102"/>
      <c r="AO532" s="102"/>
      <c r="AP532" s="102"/>
      <c r="AQ532" s="102"/>
      <c r="AR532" s="102"/>
      <c r="AS532" s="102"/>
      <c r="AT532" s="102"/>
      <c r="AU532" s="102"/>
      <c r="AV532" s="102"/>
      <c r="AW532" s="102"/>
      <c r="AX532" s="102"/>
      <c r="AY532" s="102"/>
      <c r="AZ532" s="102"/>
      <c r="BA532" s="102"/>
      <c r="BB532" s="102"/>
      <c r="BC532" s="102"/>
      <c r="BD532" s="102"/>
      <c r="BE532" s="102"/>
      <c r="BF532" s="102"/>
      <c r="BG532" s="102"/>
      <c r="BH532" s="102"/>
      <c r="BI532" s="102"/>
      <c r="BJ532" s="102"/>
      <c r="BK532" s="102"/>
      <c r="BL532" s="102"/>
      <c r="BM532" s="102"/>
      <c r="BN532" s="102"/>
      <c r="BO532" s="102"/>
      <c r="BP532" s="102"/>
      <c r="BQ532" s="102"/>
      <c r="BR532" s="102"/>
      <c r="BS532" s="102"/>
      <c r="BT532" s="102"/>
      <c r="BU532" s="102"/>
      <c r="BV532" s="102"/>
      <c r="BW532" s="102"/>
      <c r="BX532" s="102"/>
      <c r="BY532" s="102"/>
      <c r="BZ532" s="102"/>
      <c r="CA532" s="102"/>
      <c r="CB532" s="102"/>
      <c r="CC532" s="102"/>
      <c r="CD532" s="102"/>
      <c r="CE532" s="102"/>
      <c r="CF532" s="102"/>
      <c r="CG532" s="102"/>
    </row>
    <row r="533" spans="1:85" ht="15.75">
      <c r="A533" s="257"/>
      <c r="B533" s="154"/>
      <c r="C533" s="154"/>
      <c r="D533" s="155"/>
      <c r="E533" s="155"/>
      <c r="F533" s="155"/>
      <c r="G533" s="155"/>
      <c r="H533" s="155"/>
      <c r="I533" s="155"/>
      <c r="J533" s="155"/>
      <c r="K533" s="155"/>
      <c r="L533" s="155"/>
      <c r="M533" s="1"/>
      <c r="N533" s="1"/>
      <c r="O533" s="1"/>
      <c r="P533" s="1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</row>
    <row r="534" spans="1:85" ht="15">
      <c r="A534" s="154"/>
      <c r="B534" s="154"/>
      <c r="C534" s="154"/>
      <c r="D534" s="155"/>
      <c r="E534" s="155"/>
      <c r="F534" s="155"/>
      <c r="G534" s="155"/>
      <c r="H534" s="155"/>
      <c r="I534" s="155"/>
      <c r="J534" s="155"/>
      <c r="K534" s="155"/>
      <c r="L534" s="155"/>
      <c r="M534" s="1"/>
      <c r="N534" s="1"/>
      <c r="O534" s="1"/>
      <c r="P534" s="1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</row>
    <row r="535" spans="1:85" ht="15">
      <c r="A535" s="156"/>
      <c r="B535" s="154"/>
      <c r="C535" s="154"/>
      <c r="D535" s="155"/>
      <c r="E535" s="155"/>
      <c r="F535" s="155"/>
      <c r="G535" s="155"/>
      <c r="H535" s="155"/>
      <c r="I535" s="155"/>
      <c r="J535" s="155"/>
      <c r="K535" s="155"/>
      <c r="L535" s="155"/>
      <c r="M535" s="1"/>
      <c r="N535" s="1"/>
      <c r="O535" s="1"/>
      <c r="P535" s="1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</row>
    <row r="536" spans="1:85" ht="15">
      <c r="A536" s="154"/>
      <c r="B536" s="154"/>
      <c r="C536" s="154"/>
      <c r="D536" s="155"/>
      <c r="E536" s="155"/>
      <c r="F536" s="155"/>
      <c r="G536" s="155"/>
      <c r="H536" s="155"/>
      <c r="I536" s="155"/>
      <c r="J536" s="155"/>
      <c r="K536" s="155"/>
      <c r="L536" s="155"/>
      <c r="M536" s="1"/>
      <c r="N536" s="1"/>
      <c r="O536" s="1"/>
      <c r="P536" s="1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</row>
    <row r="537" spans="1:85" ht="15">
      <c r="A537" s="154"/>
      <c r="B537" s="154"/>
      <c r="C537" s="154"/>
      <c r="D537" s="155"/>
      <c r="E537" s="155"/>
      <c r="F537" s="155"/>
      <c r="G537" s="155"/>
      <c r="H537" s="155"/>
      <c r="I537" s="155"/>
      <c r="J537" s="155"/>
      <c r="K537" s="155"/>
      <c r="L537" s="155"/>
      <c r="M537" s="1"/>
      <c r="N537" s="1"/>
      <c r="O537" s="1"/>
      <c r="P537" s="1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</row>
    <row r="538" spans="1:85" ht="15">
      <c r="A538" s="154"/>
      <c r="B538" s="154"/>
      <c r="C538" s="154"/>
      <c r="D538" s="155"/>
      <c r="E538" s="155"/>
      <c r="F538" s="155"/>
      <c r="G538" s="155"/>
      <c r="H538" s="155"/>
      <c r="I538" s="155"/>
      <c r="J538" s="155"/>
      <c r="K538" s="155"/>
      <c r="L538" s="155"/>
      <c r="M538" s="1"/>
      <c r="N538" s="1"/>
      <c r="O538" s="1"/>
      <c r="P538" s="1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</row>
    <row r="539" spans="1:85" ht="15">
      <c r="A539" s="154"/>
      <c r="B539" s="154"/>
      <c r="C539" s="154"/>
      <c r="D539" s="155"/>
      <c r="E539" s="155"/>
      <c r="F539" s="155"/>
      <c r="G539" s="155"/>
      <c r="H539" s="155"/>
      <c r="I539" s="155"/>
      <c r="J539" s="155"/>
      <c r="K539" s="155"/>
      <c r="L539" s="155"/>
      <c r="M539" s="1"/>
      <c r="N539" s="1"/>
      <c r="O539" s="1"/>
      <c r="P539" s="1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</row>
    <row r="540" spans="1:85" ht="15">
      <c r="A540" s="154"/>
      <c r="B540" s="154"/>
      <c r="C540" s="154"/>
      <c r="D540" s="155"/>
      <c r="E540" s="155"/>
      <c r="F540" s="155"/>
      <c r="G540" s="155"/>
      <c r="H540" s="155"/>
      <c r="I540" s="155"/>
      <c r="J540" s="155"/>
      <c r="K540" s="155"/>
      <c r="L540" s="155"/>
      <c r="M540" s="1"/>
      <c r="N540" s="1"/>
      <c r="O540" s="1"/>
      <c r="P540" s="1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</row>
    <row r="541" spans="1:85" ht="15">
      <c r="A541" s="154"/>
      <c r="B541" s="154"/>
      <c r="C541" s="154"/>
      <c r="D541" s="155"/>
      <c r="E541" s="155"/>
      <c r="F541" s="155"/>
      <c r="G541" s="155"/>
      <c r="H541" s="155"/>
      <c r="I541" s="155"/>
      <c r="J541" s="155"/>
      <c r="K541" s="155"/>
      <c r="L541" s="155"/>
      <c r="M541" s="1"/>
      <c r="N541" s="1"/>
      <c r="O541" s="1"/>
      <c r="P541" s="1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</row>
    <row r="542" spans="1:85" ht="15">
      <c r="A542" s="154"/>
      <c r="B542" s="154"/>
      <c r="C542" s="154"/>
      <c r="D542" s="155"/>
      <c r="E542" s="155"/>
      <c r="F542" s="155"/>
      <c r="G542" s="155"/>
      <c r="H542" s="155"/>
      <c r="I542" s="155"/>
      <c r="J542" s="155"/>
      <c r="K542" s="155"/>
      <c r="L542" s="155"/>
      <c r="M542" s="1"/>
      <c r="N542" s="1"/>
      <c r="O542" s="1"/>
      <c r="P542" s="1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</row>
    <row r="543" spans="1:85" ht="15">
      <c r="A543" s="154"/>
      <c r="B543" s="154"/>
      <c r="C543" s="154"/>
      <c r="D543" s="155"/>
      <c r="E543" s="155"/>
      <c r="F543" s="155"/>
      <c r="G543" s="155"/>
      <c r="H543" s="155"/>
      <c r="I543" s="155"/>
      <c r="J543" s="155"/>
      <c r="K543" s="155"/>
      <c r="L543" s="155"/>
      <c r="M543" s="1"/>
      <c r="N543" s="1"/>
      <c r="O543" s="1"/>
      <c r="P543" s="1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</row>
    <row r="544" spans="1:85" ht="15">
      <c r="A544" s="154"/>
      <c r="B544" s="154"/>
      <c r="C544" s="154"/>
      <c r="D544" s="155"/>
      <c r="E544" s="155"/>
      <c r="F544" s="155"/>
      <c r="G544" s="155"/>
      <c r="H544" s="155"/>
      <c r="I544" s="155"/>
      <c r="J544" s="155"/>
      <c r="K544" s="155"/>
      <c r="L544" s="155"/>
      <c r="M544" s="1"/>
      <c r="N544" s="1"/>
      <c r="O544" s="1"/>
      <c r="P544" s="1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</row>
    <row r="545" spans="1:85" ht="15">
      <c r="A545" s="154"/>
      <c r="B545" s="154"/>
      <c r="C545" s="154"/>
      <c r="D545" s="155"/>
      <c r="E545" s="155"/>
      <c r="F545" s="155"/>
      <c r="G545" s="155"/>
      <c r="H545" s="155"/>
      <c r="I545" s="155"/>
      <c r="J545" s="155"/>
      <c r="K545" s="155"/>
      <c r="L545" s="155"/>
      <c r="M545" s="1"/>
      <c r="N545" s="1"/>
      <c r="O545" s="1"/>
      <c r="P545" s="1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</row>
    <row r="546" spans="1:85" ht="15">
      <c r="A546" s="154"/>
      <c r="B546" s="154"/>
      <c r="C546" s="154"/>
      <c r="D546" s="155"/>
      <c r="E546" s="155"/>
      <c r="F546" s="155"/>
      <c r="G546" s="155"/>
      <c r="H546" s="155"/>
      <c r="I546" s="155"/>
      <c r="J546" s="155"/>
      <c r="K546" s="155"/>
      <c r="L546" s="155"/>
      <c r="M546" s="1"/>
      <c r="N546" s="1"/>
      <c r="O546" s="1"/>
      <c r="P546" s="1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</row>
    <row r="547" spans="1:85" ht="15">
      <c r="A547" s="154"/>
      <c r="B547" s="154"/>
      <c r="C547" s="154"/>
      <c r="D547" s="155"/>
      <c r="E547" s="155"/>
      <c r="F547" s="155"/>
      <c r="G547" s="155"/>
      <c r="H547" s="155"/>
      <c r="I547" s="155"/>
      <c r="J547" s="155"/>
      <c r="K547" s="155"/>
      <c r="L547" s="155"/>
      <c r="M547" s="1"/>
      <c r="N547" s="1"/>
      <c r="O547" s="1"/>
      <c r="P547" s="1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</row>
    <row r="548" spans="1:85" ht="15">
      <c r="A548" s="154"/>
      <c r="B548" s="154"/>
      <c r="C548" s="154"/>
      <c r="D548" s="155"/>
      <c r="E548" s="155"/>
      <c r="F548" s="155"/>
      <c r="G548" s="155"/>
      <c r="H548" s="155"/>
      <c r="I548" s="155"/>
      <c r="J548" s="155"/>
      <c r="K548" s="155"/>
      <c r="L548" s="155"/>
      <c r="M548" s="157"/>
      <c r="N548" s="157"/>
      <c r="O548" s="157"/>
      <c r="P548" s="157"/>
      <c r="Q548" s="157"/>
      <c r="R548" s="157"/>
      <c r="S548" s="157"/>
      <c r="T548" s="157"/>
      <c r="U548" s="157"/>
      <c r="V548" s="157"/>
      <c r="W548" s="157"/>
      <c r="X548" s="157"/>
      <c r="Y548" s="157"/>
      <c r="Z548" s="157"/>
      <c r="AA548" s="157"/>
      <c r="AB548" s="157"/>
      <c r="AC548" s="157"/>
      <c r="AD548" s="157"/>
      <c r="AE548" s="157"/>
      <c r="AF548" s="157"/>
      <c r="AG548" s="157"/>
      <c r="AH548" s="157"/>
      <c r="AI548" s="157"/>
      <c r="AJ548" s="157"/>
      <c r="AK548" s="157"/>
      <c r="AL548" s="157"/>
      <c r="AM548" s="157"/>
      <c r="AN548" s="157"/>
      <c r="AO548" s="157"/>
      <c r="AP548" s="157"/>
      <c r="AQ548" s="157"/>
      <c r="AR548" s="157"/>
      <c r="AS548" s="157"/>
      <c r="AT548" s="157"/>
      <c r="AU548" s="157"/>
      <c r="AV548" s="157"/>
      <c r="AW548" s="157"/>
      <c r="AX548" s="157"/>
      <c r="AY548" s="157"/>
      <c r="AZ548" s="157"/>
      <c r="BA548" s="157"/>
      <c r="BB548" s="157"/>
      <c r="BC548" s="157"/>
      <c r="BD548" s="157"/>
      <c r="BE548" s="157"/>
      <c r="BF548" s="157"/>
      <c r="BG548" s="157"/>
      <c r="BH548" s="157"/>
      <c r="BI548" s="157"/>
      <c r="BJ548" s="157"/>
      <c r="BK548" s="157"/>
      <c r="BL548" s="157"/>
      <c r="BM548" s="157"/>
      <c r="BN548" s="157"/>
      <c r="BO548" s="157"/>
      <c r="BP548" s="157"/>
      <c r="BQ548" s="157"/>
      <c r="BR548" s="157"/>
      <c r="BS548" s="157"/>
      <c r="BT548" s="157"/>
      <c r="BU548" s="157"/>
      <c r="BV548" s="157"/>
      <c r="BW548" s="157"/>
      <c r="BX548" s="157"/>
      <c r="BY548" s="157"/>
      <c r="BZ548" s="157"/>
      <c r="CA548" s="157"/>
      <c r="CB548" s="157"/>
      <c r="CC548" s="157"/>
      <c r="CD548" s="157"/>
      <c r="CE548" s="157"/>
      <c r="CF548" s="157"/>
      <c r="CG548" s="157"/>
    </row>
    <row r="549" spans="1:85" ht="15">
      <c r="A549" s="154"/>
      <c r="B549" s="154"/>
      <c r="C549" s="154"/>
      <c r="D549" s="155"/>
      <c r="E549" s="155"/>
      <c r="F549" s="155"/>
      <c r="G549" s="155"/>
      <c r="H549" s="155"/>
      <c r="I549" s="155"/>
      <c r="J549" s="155"/>
      <c r="K549" s="155"/>
      <c r="L549" s="155"/>
      <c r="M549" s="157"/>
      <c r="N549" s="157"/>
      <c r="O549" s="157"/>
      <c r="P549" s="157"/>
      <c r="Q549" s="157"/>
      <c r="R549" s="157"/>
      <c r="S549" s="157"/>
      <c r="T549" s="157"/>
      <c r="U549" s="157"/>
      <c r="V549" s="157"/>
      <c r="W549" s="157"/>
      <c r="X549" s="157"/>
      <c r="Y549" s="157"/>
      <c r="Z549" s="157"/>
      <c r="AA549" s="157"/>
      <c r="AB549" s="157"/>
      <c r="AC549" s="157"/>
      <c r="AD549" s="157"/>
      <c r="AE549" s="157"/>
      <c r="AF549" s="157"/>
      <c r="AG549" s="157"/>
      <c r="AH549" s="157"/>
      <c r="AI549" s="157"/>
      <c r="AJ549" s="157"/>
      <c r="AK549" s="157"/>
      <c r="AL549" s="157"/>
      <c r="AM549" s="157"/>
      <c r="AN549" s="157"/>
      <c r="AO549" s="157"/>
      <c r="AP549" s="157"/>
      <c r="AQ549" s="157"/>
      <c r="AR549" s="157"/>
      <c r="AS549" s="157"/>
      <c r="AT549" s="157"/>
      <c r="AU549" s="157"/>
      <c r="AV549" s="157"/>
      <c r="AW549" s="157"/>
      <c r="AX549" s="157"/>
      <c r="AY549" s="157"/>
      <c r="AZ549" s="157"/>
      <c r="BA549" s="157"/>
      <c r="BB549" s="157"/>
      <c r="BC549" s="157"/>
      <c r="BD549" s="157"/>
      <c r="BE549" s="157"/>
      <c r="BF549" s="157"/>
      <c r="BG549" s="157"/>
      <c r="BH549" s="157"/>
      <c r="BI549" s="157"/>
      <c r="BJ549" s="157"/>
      <c r="BK549" s="157"/>
      <c r="BL549" s="157"/>
      <c r="BM549" s="157"/>
      <c r="BN549" s="157"/>
      <c r="BO549" s="157"/>
      <c r="BP549" s="157"/>
      <c r="BQ549" s="157"/>
      <c r="BR549" s="157"/>
      <c r="BS549" s="157"/>
      <c r="BT549" s="157"/>
      <c r="BU549" s="157"/>
      <c r="BV549" s="157"/>
      <c r="BW549" s="157"/>
      <c r="BX549" s="157"/>
      <c r="BY549" s="157"/>
      <c r="BZ549" s="157"/>
      <c r="CA549" s="157"/>
      <c r="CB549" s="157"/>
      <c r="CC549" s="157"/>
      <c r="CD549" s="157"/>
      <c r="CE549" s="157"/>
      <c r="CF549" s="157"/>
      <c r="CG549" s="157"/>
    </row>
    <row r="550" spans="1:85" ht="15">
      <c r="A550" s="154"/>
      <c r="B550" s="154"/>
      <c r="C550" s="154"/>
      <c r="D550" s="155"/>
      <c r="E550" s="155"/>
      <c r="F550" s="155"/>
      <c r="G550" s="155"/>
      <c r="H550" s="155"/>
      <c r="I550" s="155"/>
      <c r="J550" s="155"/>
      <c r="K550" s="155"/>
      <c r="L550" s="155"/>
      <c r="M550" s="157"/>
      <c r="N550" s="157"/>
      <c r="O550" s="157"/>
      <c r="P550" s="157"/>
      <c r="Q550" s="157"/>
      <c r="R550" s="157"/>
      <c r="S550" s="157"/>
      <c r="T550" s="157"/>
      <c r="U550" s="157"/>
      <c r="V550" s="157"/>
      <c r="W550" s="157"/>
      <c r="X550" s="157"/>
      <c r="Y550" s="157"/>
      <c r="Z550" s="157"/>
      <c r="AA550" s="157"/>
      <c r="AB550" s="157"/>
      <c r="AC550" s="157"/>
      <c r="AD550" s="157"/>
      <c r="AE550" s="157"/>
      <c r="AF550" s="157"/>
      <c r="AG550" s="157"/>
      <c r="AH550" s="157"/>
      <c r="AI550" s="157"/>
      <c r="AJ550" s="157"/>
      <c r="AK550" s="157"/>
      <c r="AL550" s="157"/>
      <c r="AM550" s="157"/>
      <c r="AN550" s="157"/>
      <c r="AO550" s="157"/>
      <c r="AP550" s="157"/>
      <c r="AQ550" s="157"/>
      <c r="AR550" s="157"/>
      <c r="AS550" s="157"/>
      <c r="AT550" s="157"/>
      <c r="AU550" s="157"/>
      <c r="AV550" s="157"/>
      <c r="AW550" s="157"/>
      <c r="AX550" s="157"/>
      <c r="AY550" s="157"/>
      <c r="AZ550" s="157"/>
      <c r="BA550" s="157"/>
      <c r="BB550" s="157"/>
      <c r="BC550" s="157"/>
      <c r="BD550" s="157"/>
      <c r="BE550" s="157"/>
      <c r="BF550" s="157"/>
      <c r="BG550" s="157"/>
      <c r="BH550" s="157"/>
      <c r="BI550" s="157"/>
      <c r="BJ550" s="157"/>
      <c r="BK550" s="157"/>
      <c r="BL550" s="157"/>
      <c r="BM550" s="157"/>
      <c r="BN550" s="157"/>
      <c r="BO550" s="157"/>
      <c r="BP550" s="157"/>
      <c r="BQ550" s="157"/>
      <c r="BR550" s="157"/>
      <c r="BS550" s="157"/>
      <c r="BT550" s="157"/>
      <c r="BU550" s="157"/>
      <c r="BV550" s="157"/>
      <c r="BW550" s="157"/>
      <c r="BX550" s="157"/>
      <c r="BY550" s="157"/>
      <c r="BZ550" s="157"/>
      <c r="CA550" s="157"/>
      <c r="CB550" s="157"/>
      <c r="CC550" s="157"/>
      <c r="CD550" s="157"/>
      <c r="CE550" s="157"/>
      <c r="CF550" s="157"/>
      <c r="CG550" s="157"/>
    </row>
    <row r="551" spans="1:85" ht="15">
      <c r="A551" s="154"/>
      <c r="B551" s="154"/>
      <c r="C551" s="154"/>
      <c r="D551" s="155"/>
      <c r="E551" s="155"/>
      <c r="F551" s="155"/>
      <c r="G551" s="155"/>
      <c r="H551" s="155"/>
      <c r="I551" s="155"/>
      <c r="J551" s="155"/>
      <c r="K551" s="155"/>
      <c r="L551" s="155"/>
      <c r="M551" s="157"/>
      <c r="N551" s="157"/>
      <c r="O551" s="157"/>
      <c r="P551" s="157"/>
      <c r="Q551" s="157"/>
      <c r="R551" s="157"/>
      <c r="S551" s="157"/>
      <c r="T551" s="157"/>
      <c r="U551" s="157"/>
      <c r="V551" s="157"/>
      <c r="W551" s="157"/>
      <c r="X551" s="157"/>
      <c r="Y551" s="157"/>
      <c r="Z551" s="157"/>
      <c r="AA551" s="157"/>
      <c r="AB551" s="157"/>
      <c r="AC551" s="157"/>
      <c r="AD551" s="157"/>
      <c r="AE551" s="157"/>
      <c r="AF551" s="157"/>
      <c r="AG551" s="157"/>
      <c r="AH551" s="157"/>
      <c r="AI551" s="157"/>
      <c r="AJ551" s="157"/>
      <c r="AK551" s="157"/>
      <c r="AL551" s="157"/>
      <c r="AM551" s="157"/>
      <c r="AN551" s="157"/>
      <c r="AO551" s="157"/>
      <c r="AP551" s="157"/>
      <c r="AQ551" s="157"/>
      <c r="AR551" s="157"/>
      <c r="AS551" s="157"/>
      <c r="AT551" s="157"/>
      <c r="AU551" s="157"/>
      <c r="AV551" s="157"/>
      <c r="AW551" s="157"/>
      <c r="AX551" s="157"/>
      <c r="AY551" s="157"/>
      <c r="AZ551" s="157"/>
      <c r="BA551" s="157"/>
      <c r="BB551" s="157"/>
      <c r="BC551" s="157"/>
      <c r="BD551" s="157"/>
      <c r="BE551" s="157"/>
      <c r="BF551" s="157"/>
      <c r="BG551" s="157"/>
      <c r="BH551" s="157"/>
      <c r="BI551" s="157"/>
      <c r="BJ551" s="157"/>
      <c r="BK551" s="157"/>
      <c r="BL551" s="157"/>
      <c r="BM551" s="157"/>
      <c r="BN551" s="157"/>
      <c r="BO551" s="157"/>
      <c r="BP551" s="157"/>
      <c r="BQ551" s="157"/>
      <c r="BR551" s="157"/>
      <c r="BS551" s="157"/>
      <c r="BT551" s="157"/>
      <c r="BU551" s="157"/>
      <c r="BV551" s="157"/>
      <c r="BW551" s="157"/>
      <c r="BX551" s="157"/>
      <c r="BY551" s="157"/>
      <c r="BZ551" s="157"/>
      <c r="CA551" s="157"/>
      <c r="CB551" s="157"/>
      <c r="CC551" s="157"/>
      <c r="CD551" s="157"/>
      <c r="CE551" s="157"/>
      <c r="CF551" s="157"/>
      <c r="CG551" s="157"/>
    </row>
    <row r="552" spans="1:85" ht="15">
      <c r="A552" s="154"/>
      <c r="B552" s="154"/>
      <c r="C552" s="154"/>
      <c r="D552" s="155"/>
      <c r="E552" s="155"/>
      <c r="F552" s="155"/>
      <c r="G552" s="155"/>
      <c r="H552" s="155"/>
      <c r="I552" s="155"/>
      <c r="J552" s="155"/>
      <c r="K552" s="155"/>
      <c r="L552" s="155"/>
      <c r="M552" s="157"/>
      <c r="N552" s="157"/>
      <c r="O552" s="157"/>
      <c r="P552" s="157"/>
      <c r="Q552" s="157"/>
      <c r="R552" s="157"/>
      <c r="S552" s="157"/>
      <c r="T552" s="157"/>
      <c r="U552" s="157"/>
      <c r="V552" s="157"/>
      <c r="W552" s="157"/>
      <c r="X552" s="157"/>
      <c r="Y552" s="157"/>
      <c r="Z552" s="157"/>
      <c r="AA552" s="157"/>
      <c r="AB552" s="157"/>
      <c r="AC552" s="157"/>
      <c r="AD552" s="157"/>
      <c r="AE552" s="157"/>
      <c r="AF552" s="157"/>
      <c r="AG552" s="157"/>
      <c r="AH552" s="157"/>
      <c r="AI552" s="157"/>
      <c r="AJ552" s="157"/>
      <c r="AK552" s="157"/>
      <c r="AL552" s="157"/>
      <c r="AM552" s="157"/>
      <c r="AN552" s="157"/>
      <c r="AO552" s="157"/>
      <c r="AP552" s="157"/>
      <c r="AQ552" s="157"/>
      <c r="AR552" s="157"/>
      <c r="AS552" s="157"/>
      <c r="AT552" s="157"/>
      <c r="AU552" s="157"/>
      <c r="AV552" s="157"/>
      <c r="AW552" s="157"/>
      <c r="AX552" s="157"/>
      <c r="AY552" s="157"/>
      <c r="AZ552" s="157"/>
      <c r="BA552" s="157"/>
      <c r="BB552" s="157"/>
      <c r="BC552" s="157"/>
      <c r="BD552" s="157"/>
      <c r="BE552" s="157"/>
      <c r="BF552" s="157"/>
      <c r="BG552" s="157"/>
      <c r="BH552" s="157"/>
      <c r="BI552" s="157"/>
      <c r="BJ552" s="157"/>
      <c r="BK552" s="157"/>
      <c r="BL552" s="157"/>
      <c r="BM552" s="157"/>
      <c r="BN552" s="157"/>
      <c r="BO552" s="157"/>
      <c r="BP552" s="157"/>
      <c r="BQ552" s="157"/>
      <c r="BR552" s="157"/>
      <c r="BS552" s="157"/>
      <c r="BT552" s="157"/>
      <c r="BU552" s="157"/>
      <c r="BV552" s="157"/>
      <c r="BW552" s="157"/>
      <c r="BX552" s="157"/>
      <c r="BY552" s="157"/>
      <c r="BZ552" s="157"/>
      <c r="CA552" s="157"/>
      <c r="CB552" s="157"/>
      <c r="CC552" s="157"/>
      <c r="CD552" s="157"/>
      <c r="CE552" s="157"/>
      <c r="CF552" s="157"/>
      <c r="CG552" s="157"/>
    </row>
    <row r="553" spans="1:85" ht="15">
      <c r="A553" s="154"/>
      <c r="B553" s="154"/>
      <c r="C553" s="154"/>
      <c r="D553" s="155"/>
      <c r="E553" s="155"/>
      <c r="F553" s="155"/>
      <c r="G553" s="155"/>
      <c r="H553" s="155"/>
      <c r="I553" s="155"/>
      <c r="J553" s="155"/>
      <c r="K553" s="155"/>
      <c r="L553" s="155"/>
      <c r="M553" s="157"/>
      <c r="N553" s="157"/>
      <c r="O553" s="157"/>
      <c r="P553" s="157"/>
      <c r="Q553" s="157"/>
      <c r="R553" s="157"/>
      <c r="S553" s="157"/>
      <c r="T553" s="157"/>
      <c r="U553" s="157"/>
      <c r="V553" s="157"/>
      <c r="W553" s="157"/>
      <c r="X553" s="157"/>
      <c r="Y553" s="157"/>
      <c r="Z553" s="157"/>
      <c r="AA553" s="157"/>
      <c r="AB553" s="157"/>
      <c r="AC553" s="157"/>
      <c r="AD553" s="157"/>
      <c r="AE553" s="157"/>
      <c r="AF553" s="157"/>
      <c r="AG553" s="157"/>
      <c r="AH553" s="157"/>
      <c r="AI553" s="157"/>
      <c r="AJ553" s="157"/>
      <c r="AK553" s="157"/>
      <c r="AL553" s="157"/>
      <c r="AM553" s="157"/>
      <c r="AN553" s="157"/>
      <c r="AO553" s="157"/>
      <c r="AP553" s="157"/>
      <c r="AQ553" s="157"/>
      <c r="AR553" s="157"/>
      <c r="AS553" s="157"/>
      <c r="AT553" s="157"/>
      <c r="AU553" s="157"/>
      <c r="AV553" s="157"/>
      <c r="AW553" s="157"/>
      <c r="AX553" s="157"/>
      <c r="AY553" s="157"/>
      <c r="AZ553" s="157"/>
      <c r="BA553" s="157"/>
      <c r="BB553" s="157"/>
      <c r="BC553" s="157"/>
      <c r="BD553" s="157"/>
      <c r="BE553" s="157"/>
      <c r="BF553" s="157"/>
      <c r="BG553" s="157"/>
      <c r="BH553" s="157"/>
      <c r="BI553" s="157"/>
      <c r="BJ553" s="157"/>
      <c r="BK553" s="157"/>
      <c r="BL553" s="157"/>
      <c r="BM553" s="157"/>
      <c r="BN553" s="157"/>
      <c r="BO553" s="157"/>
      <c r="BP553" s="157"/>
      <c r="BQ553" s="157"/>
      <c r="BR553" s="157"/>
      <c r="BS553" s="157"/>
      <c r="BT553" s="157"/>
      <c r="BU553" s="157"/>
      <c r="BV553" s="157"/>
      <c r="BW553" s="157"/>
      <c r="BX553" s="157"/>
      <c r="BY553" s="157"/>
      <c r="BZ553" s="157"/>
      <c r="CA553" s="157"/>
      <c r="CB553" s="157"/>
      <c r="CC553" s="157"/>
      <c r="CD553" s="157"/>
      <c r="CE553" s="157"/>
      <c r="CF553" s="157"/>
      <c r="CG553" s="157"/>
    </row>
    <row r="554" spans="1:85" ht="15">
      <c r="A554" s="154"/>
      <c r="B554" s="154"/>
      <c r="C554" s="154"/>
      <c r="D554" s="155"/>
      <c r="E554" s="155"/>
      <c r="F554" s="155"/>
      <c r="G554" s="155"/>
      <c r="H554" s="155"/>
      <c r="I554" s="155"/>
      <c r="J554" s="155"/>
      <c r="K554" s="155"/>
      <c r="L554" s="155"/>
      <c r="M554" s="157"/>
      <c r="N554" s="157"/>
      <c r="O554" s="157"/>
      <c r="P554" s="157"/>
      <c r="Q554" s="157"/>
      <c r="R554" s="157"/>
      <c r="S554" s="157"/>
      <c r="T554" s="157"/>
      <c r="U554" s="157"/>
      <c r="V554" s="157"/>
      <c r="W554" s="157"/>
      <c r="X554" s="157"/>
      <c r="Y554" s="157"/>
      <c r="Z554" s="157"/>
      <c r="AA554" s="157"/>
      <c r="AB554" s="157"/>
      <c r="AC554" s="157"/>
      <c r="AD554" s="157"/>
      <c r="AE554" s="157"/>
      <c r="AF554" s="157"/>
      <c r="AG554" s="157"/>
      <c r="AH554" s="157"/>
      <c r="AI554" s="157"/>
      <c r="AJ554" s="157"/>
      <c r="AK554" s="157"/>
      <c r="AL554" s="157"/>
      <c r="AM554" s="157"/>
      <c r="AN554" s="157"/>
      <c r="AO554" s="157"/>
      <c r="AP554" s="157"/>
      <c r="AQ554" s="157"/>
      <c r="AR554" s="157"/>
      <c r="AS554" s="157"/>
      <c r="AT554" s="157"/>
      <c r="AU554" s="157"/>
      <c r="AV554" s="157"/>
      <c r="AW554" s="157"/>
      <c r="AX554" s="157"/>
      <c r="AY554" s="157"/>
      <c r="AZ554" s="157"/>
      <c r="BA554" s="157"/>
      <c r="BB554" s="157"/>
      <c r="BC554" s="157"/>
      <c r="BD554" s="157"/>
      <c r="BE554" s="157"/>
      <c r="BF554" s="157"/>
      <c r="BG554" s="157"/>
      <c r="BH554" s="157"/>
      <c r="BI554" s="157"/>
      <c r="BJ554" s="157"/>
      <c r="BK554" s="157"/>
      <c r="BL554" s="157"/>
      <c r="BM554" s="157"/>
      <c r="BN554" s="157"/>
      <c r="BO554" s="157"/>
      <c r="BP554" s="157"/>
      <c r="BQ554" s="157"/>
      <c r="BR554" s="157"/>
      <c r="BS554" s="157"/>
      <c r="BT554" s="157"/>
      <c r="BU554" s="157"/>
      <c r="BV554" s="157"/>
      <c r="BW554" s="157"/>
      <c r="BX554" s="157"/>
      <c r="BY554" s="157"/>
      <c r="BZ554" s="157"/>
      <c r="CA554" s="157"/>
      <c r="CB554" s="157"/>
      <c r="CC554" s="157"/>
      <c r="CD554" s="157"/>
      <c r="CE554" s="157"/>
      <c r="CF554" s="157"/>
      <c r="CG554" s="157"/>
    </row>
    <row r="555" spans="1:85" ht="15">
      <c r="A555" s="154"/>
      <c r="B555" s="154"/>
      <c r="C555" s="154"/>
      <c r="D555" s="155"/>
      <c r="E555" s="155"/>
      <c r="F555" s="155"/>
      <c r="G555" s="155"/>
      <c r="H555" s="155"/>
      <c r="I555" s="155"/>
      <c r="J555" s="155"/>
      <c r="K555" s="155"/>
      <c r="L555" s="155"/>
      <c r="M555" s="157"/>
      <c r="N555" s="157"/>
      <c r="O555" s="157"/>
      <c r="P555" s="157"/>
      <c r="Q555" s="157"/>
      <c r="R555" s="157"/>
      <c r="S555" s="157"/>
      <c r="T555" s="157"/>
      <c r="U555" s="157"/>
      <c r="V555" s="157"/>
      <c r="W555" s="157"/>
      <c r="X555" s="157"/>
      <c r="Y555" s="157"/>
      <c r="Z555" s="157"/>
      <c r="AA555" s="157"/>
      <c r="AB555" s="157"/>
      <c r="AC555" s="157"/>
      <c r="AD555" s="157"/>
      <c r="AE555" s="157"/>
      <c r="AF555" s="157"/>
      <c r="AG555" s="157"/>
      <c r="AH555" s="157"/>
      <c r="AI555" s="157"/>
      <c r="AJ555" s="157"/>
      <c r="AK555" s="157"/>
      <c r="AL555" s="157"/>
      <c r="AM555" s="157"/>
      <c r="AN555" s="157"/>
      <c r="AO555" s="157"/>
      <c r="AP555" s="157"/>
      <c r="AQ555" s="157"/>
      <c r="AR555" s="157"/>
      <c r="AS555" s="157"/>
      <c r="AT555" s="157"/>
      <c r="AU555" s="157"/>
      <c r="AV555" s="157"/>
      <c r="AW555" s="157"/>
      <c r="AX555" s="157"/>
      <c r="AY555" s="157"/>
      <c r="AZ555" s="157"/>
      <c r="BA555" s="157"/>
      <c r="BB555" s="157"/>
      <c r="BC555" s="157"/>
      <c r="BD555" s="157"/>
      <c r="BE555" s="157"/>
      <c r="BF555" s="157"/>
      <c r="BG555" s="157"/>
      <c r="BH555" s="157"/>
      <c r="BI555" s="157"/>
      <c r="BJ555" s="157"/>
      <c r="BK555" s="157"/>
      <c r="BL555" s="157"/>
      <c r="BM555" s="157"/>
      <c r="BN555" s="157"/>
      <c r="BO555" s="157"/>
      <c r="BP555" s="157"/>
      <c r="BQ555" s="157"/>
      <c r="BR555" s="157"/>
      <c r="BS555" s="157"/>
      <c r="BT555" s="157"/>
      <c r="BU555" s="157"/>
      <c r="BV555" s="157"/>
      <c r="BW555" s="157"/>
      <c r="BX555" s="157"/>
      <c r="BY555" s="157"/>
      <c r="BZ555" s="157"/>
      <c r="CA555" s="157"/>
      <c r="CB555" s="157"/>
      <c r="CC555" s="157"/>
      <c r="CD555" s="157"/>
      <c r="CE555" s="157"/>
      <c r="CF555" s="157"/>
      <c r="CG555" s="157"/>
    </row>
    <row r="556" spans="1:85" ht="15">
      <c r="A556" s="154"/>
      <c r="B556" s="154"/>
      <c r="C556" s="154"/>
      <c r="D556" s="155"/>
      <c r="E556" s="155"/>
      <c r="F556" s="155"/>
      <c r="G556" s="155"/>
      <c r="H556" s="155"/>
      <c r="I556" s="155"/>
      <c r="J556" s="155"/>
      <c r="K556" s="155"/>
      <c r="L556" s="155"/>
      <c r="M556" s="157"/>
      <c r="N556" s="157"/>
      <c r="O556" s="157"/>
      <c r="P556" s="157"/>
      <c r="Q556" s="157"/>
      <c r="R556" s="157"/>
      <c r="S556" s="157"/>
      <c r="T556" s="157"/>
      <c r="U556" s="157"/>
      <c r="V556" s="157"/>
      <c r="W556" s="157"/>
      <c r="X556" s="157"/>
      <c r="Y556" s="157"/>
      <c r="Z556" s="157"/>
      <c r="AA556" s="157"/>
      <c r="AB556" s="157"/>
      <c r="AC556" s="157"/>
      <c r="AD556" s="157"/>
      <c r="AE556" s="157"/>
      <c r="AF556" s="157"/>
      <c r="AG556" s="157"/>
      <c r="AH556" s="157"/>
      <c r="AI556" s="157"/>
      <c r="AJ556" s="157"/>
      <c r="AK556" s="157"/>
      <c r="AL556" s="157"/>
      <c r="AM556" s="157"/>
      <c r="AN556" s="157"/>
      <c r="AO556" s="157"/>
      <c r="AP556" s="157"/>
      <c r="AQ556" s="157"/>
      <c r="AR556" s="157"/>
      <c r="AS556" s="157"/>
      <c r="AT556" s="157"/>
      <c r="AU556" s="157"/>
      <c r="AV556" s="157"/>
      <c r="AW556" s="157"/>
      <c r="AX556" s="157"/>
      <c r="AY556" s="157"/>
      <c r="AZ556" s="157"/>
      <c r="BA556" s="157"/>
      <c r="BB556" s="157"/>
      <c r="BC556" s="157"/>
      <c r="BD556" s="157"/>
      <c r="BE556" s="157"/>
      <c r="BF556" s="157"/>
      <c r="BG556" s="157"/>
      <c r="BH556" s="157"/>
      <c r="BI556" s="157"/>
      <c r="BJ556" s="157"/>
      <c r="BK556" s="157"/>
      <c r="BL556" s="157"/>
      <c r="BM556" s="157"/>
      <c r="BN556" s="157"/>
      <c r="BO556" s="157"/>
      <c r="BP556" s="157"/>
      <c r="BQ556" s="157"/>
      <c r="BR556" s="157"/>
      <c r="BS556" s="157"/>
      <c r="BT556" s="157"/>
      <c r="BU556" s="157"/>
      <c r="BV556" s="157"/>
      <c r="BW556" s="157"/>
      <c r="BX556" s="157"/>
      <c r="BY556" s="157"/>
      <c r="BZ556" s="157"/>
      <c r="CA556" s="157"/>
      <c r="CB556" s="157"/>
      <c r="CC556" s="157"/>
      <c r="CD556" s="157"/>
      <c r="CE556" s="157"/>
      <c r="CF556" s="157"/>
      <c r="CG556" s="157"/>
    </row>
    <row r="557" spans="1:85" ht="15">
      <c r="A557" s="154"/>
      <c r="B557" s="154"/>
      <c r="C557" s="154"/>
      <c r="D557" s="155"/>
      <c r="E557" s="155"/>
      <c r="F557" s="155"/>
      <c r="G557" s="155"/>
      <c r="H557" s="155"/>
      <c r="I557" s="155"/>
      <c r="J557" s="155"/>
      <c r="K557" s="155"/>
      <c r="L557" s="155"/>
      <c r="M557" s="157"/>
      <c r="N557" s="157"/>
      <c r="O557" s="157"/>
      <c r="P557" s="157"/>
      <c r="Q557" s="157"/>
      <c r="R557" s="157"/>
      <c r="S557" s="157"/>
      <c r="T557" s="157"/>
      <c r="U557" s="157"/>
      <c r="V557" s="157"/>
      <c r="W557" s="157"/>
      <c r="X557" s="157"/>
      <c r="Y557" s="157"/>
      <c r="Z557" s="157"/>
      <c r="AA557" s="157"/>
      <c r="AB557" s="157"/>
      <c r="AC557" s="157"/>
      <c r="AD557" s="157"/>
      <c r="AE557" s="157"/>
      <c r="AF557" s="157"/>
      <c r="AG557" s="157"/>
      <c r="AH557" s="157"/>
      <c r="AI557" s="157"/>
      <c r="AJ557" s="157"/>
      <c r="AK557" s="157"/>
      <c r="AL557" s="157"/>
      <c r="AM557" s="157"/>
      <c r="AN557" s="157"/>
      <c r="AO557" s="157"/>
      <c r="AP557" s="157"/>
      <c r="AQ557" s="157"/>
      <c r="AR557" s="157"/>
      <c r="AS557" s="157"/>
      <c r="AT557" s="157"/>
      <c r="AU557" s="157"/>
      <c r="AV557" s="157"/>
      <c r="AW557" s="157"/>
      <c r="AX557" s="157"/>
      <c r="AY557" s="157"/>
      <c r="AZ557" s="157"/>
      <c r="BA557" s="157"/>
      <c r="BB557" s="157"/>
      <c r="BC557" s="157"/>
      <c r="BD557" s="157"/>
      <c r="BE557" s="157"/>
      <c r="BF557" s="157"/>
      <c r="BG557" s="157"/>
      <c r="BH557" s="157"/>
      <c r="BI557" s="157"/>
      <c r="BJ557" s="157"/>
      <c r="BK557" s="157"/>
      <c r="BL557" s="157"/>
      <c r="BM557" s="157"/>
      <c r="BN557" s="157"/>
      <c r="BO557" s="157"/>
      <c r="BP557" s="157"/>
      <c r="BQ557" s="157"/>
      <c r="BR557" s="157"/>
      <c r="BS557" s="157"/>
      <c r="BT557" s="157"/>
      <c r="BU557" s="157"/>
      <c r="BV557" s="157"/>
      <c r="BW557" s="157"/>
      <c r="BX557" s="157"/>
      <c r="BY557" s="157"/>
      <c r="BZ557" s="157"/>
      <c r="CA557" s="157"/>
      <c r="CB557" s="157"/>
      <c r="CC557" s="157"/>
      <c r="CD557" s="157"/>
      <c r="CE557" s="157"/>
      <c r="CF557" s="157"/>
      <c r="CG557" s="157"/>
    </row>
    <row r="558" spans="1:85" ht="15">
      <c r="A558" s="154"/>
      <c r="B558" s="154"/>
      <c r="C558" s="154"/>
      <c r="D558" s="155"/>
      <c r="E558" s="155"/>
      <c r="F558" s="155"/>
      <c r="G558" s="155"/>
      <c r="H558" s="155"/>
      <c r="I558" s="155"/>
      <c r="J558" s="155"/>
      <c r="K558" s="155"/>
      <c r="L558" s="155"/>
      <c r="M558" s="157"/>
      <c r="N558" s="157"/>
      <c r="O558" s="157"/>
      <c r="P558" s="157"/>
      <c r="Q558" s="157"/>
      <c r="R558" s="157"/>
      <c r="S558" s="157"/>
      <c r="T558" s="157"/>
      <c r="U558" s="157"/>
      <c r="V558" s="157"/>
      <c r="W558" s="157"/>
      <c r="X558" s="157"/>
      <c r="Y558" s="157"/>
      <c r="Z558" s="157"/>
      <c r="AA558" s="157"/>
      <c r="AB558" s="157"/>
      <c r="AC558" s="157"/>
      <c r="AD558" s="157"/>
      <c r="AE558" s="157"/>
      <c r="AF558" s="157"/>
      <c r="AG558" s="157"/>
      <c r="AH558" s="157"/>
      <c r="AI558" s="157"/>
      <c r="AJ558" s="157"/>
      <c r="AK558" s="157"/>
      <c r="AL558" s="157"/>
      <c r="AM558" s="157"/>
      <c r="AN558" s="157"/>
      <c r="AO558" s="157"/>
      <c r="AP558" s="157"/>
      <c r="AQ558" s="157"/>
      <c r="AR558" s="157"/>
      <c r="AS558" s="157"/>
      <c r="AT558" s="157"/>
      <c r="AU558" s="157"/>
      <c r="AV558" s="157"/>
      <c r="AW558" s="157"/>
      <c r="AX558" s="157"/>
      <c r="AY558" s="157"/>
      <c r="AZ558" s="157"/>
      <c r="BA558" s="157"/>
      <c r="BB558" s="157"/>
      <c r="BC558" s="157"/>
      <c r="BD558" s="157"/>
      <c r="BE558" s="157"/>
      <c r="BF558" s="157"/>
      <c r="BG558" s="157"/>
      <c r="BH558" s="157"/>
      <c r="BI558" s="157"/>
      <c r="BJ558" s="157"/>
      <c r="BK558" s="157"/>
      <c r="BL558" s="157"/>
      <c r="BM558" s="157"/>
      <c r="BN558" s="157"/>
      <c r="BO558" s="157"/>
      <c r="BP558" s="157"/>
      <c r="BQ558" s="157"/>
      <c r="BR558" s="157"/>
      <c r="BS558" s="157"/>
      <c r="BT558" s="157"/>
      <c r="BU558" s="157"/>
      <c r="BV558" s="157"/>
      <c r="BW558" s="157"/>
      <c r="BX558" s="157"/>
      <c r="BY558" s="157"/>
      <c r="BZ558" s="157"/>
      <c r="CA558" s="157"/>
      <c r="CB558" s="157"/>
      <c r="CC558" s="157"/>
      <c r="CD558" s="157"/>
      <c r="CE558" s="157"/>
      <c r="CF558" s="157"/>
      <c r="CG558" s="157"/>
    </row>
    <row r="559" spans="1:85" ht="15">
      <c r="A559" s="154"/>
      <c r="B559" s="154"/>
      <c r="C559" s="154"/>
      <c r="D559" s="155"/>
      <c r="E559" s="155"/>
      <c r="F559" s="155"/>
      <c r="G559" s="155"/>
      <c r="H559" s="155"/>
      <c r="I559" s="155"/>
      <c r="J559" s="155"/>
      <c r="K559" s="155"/>
      <c r="L559" s="155"/>
      <c r="M559" s="157"/>
      <c r="N559" s="157"/>
      <c r="O559" s="157"/>
      <c r="P559" s="157"/>
      <c r="Q559" s="157"/>
      <c r="R559" s="157"/>
      <c r="S559" s="157"/>
      <c r="T559" s="157"/>
      <c r="U559" s="157"/>
      <c r="V559" s="157"/>
      <c r="W559" s="157"/>
      <c r="X559" s="157"/>
      <c r="Y559" s="157"/>
      <c r="Z559" s="157"/>
      <c r="AA559" s="157"/>
      <c r="AB559" s="157"/>
      <c r="AC559" s="157"/>
      <c r="AD559" s="157"/>
      <c r="AE559" s="157"/>
      <c r="AF559" s="157"/>
      <c r="AG559" s="157"/>
      <c r="AH559" s="157"/>
      <c r="AI559" s="157"/>
      <c r="AJ559" s="157"/>
      <c r="AK559" s="157"/>
      <c r="AL559" s="157"/>
      <c r="AM559" s="157"/>
      <c r="AN559" s="157"/>
      <c r="AO559" s="157"/>
      <c r="AP559" s="157"/>
      <c r="AQ559" s="157"/>
      <c r="AR559" s="157"/>
      <c r="AS559" s="157"/>
      <c r="AT559" s="157"/>
      <c r="AU559" s="157"/>
      <c r="AV559" s="157"/>
      <c r="AW559" s="157"/>
      <c r="AX559" s="157"/>
      <c r="AY559" s="157"/>
      <c r="AZ559" s="157"/>
      <c r="BA559" s="157"/>
      <c r="BB559" s="157"/>
      <c r="BC559" s="157"/>
      <c r="BD559" s="157"/>
      <c r="BE559" s="157"/>
      <c r="BF559" s="157"/>
      <c r="BG559" s="157"/>
      <c r="BH559" s="157"/>
      <c r="BI559" s="157"/>
      <c r="BJ559" s="157"/>
      <c r="BK559" s="157"/>
      <c r="BL559" s="157"/>
      <c r="BM559" s="157"/>
      <c r="BN559" s="157"/>
      <c r="BO559" s="157"/>
      <c r="BP559" s="157"/>
      <c r="BQ559" s="157"/>
      <c r="BR559" s="157"/>
      <c r="BS559" s="157"/>
      <c r="BT559" s="157"/>
      <c r="BU559" s="157"/>
      <c r="BV559" s="157"/>
      <c r="BW559" s="157"/>
      <c r="BX559" s="157"/>
      <c r="BY559" s="157"/>
      <c r="BZ559" s="157"/>
      <c r="CA559" s="157"/>
      <c r="CB559" s="157"/>
      <c r="CC559" s="157"/>
      <c r="CD559" s="157"/>
      <c r="CE559" s="157"/>
      <c r="CF559" s="157"/>
      <c r="CG559" s="157"/>
    </row>
    <row r="560" spans="1:85" ht="15">
      <c r="A560" s="154"/>
      <c r="B560" s="154"/>
      <c r="C560" s="154"/>
      <c r="D560" s="155"/>
      <c r="E560" s="155"/>
      <c r="F560" s="155"/>
      <c r="G560" s="155"/>
      <c r="H560" s="155"/>
      <c r="I560" s="155"/>
      <c r="J560" s="155"/>
      <c r="K560" s="155"/>
      <c r="L560" s="155"/>
      <c r="M560" s="157"/>
      <c r="N560" s="157"/>
      <c r="O560" s="157"/>
      <c r="P560" s="157"/>
      <c r="Q560" s="157"/>
      <c r="R560" s="157"/>
      <c r="S560" s="157"/>
      <c r="T560" s="157"/>
      <c r="U560" s="157"/>
      <c r="V560" s="157"/>
      <c r="W560" s="157"/>
      <c r="X560" s="157"/>
      <c r="Y560" s="157"/>
      <c r="Z560" s="157"/>
      <c r="AA560" s="157"/>
      <c r="AB560" s="157"/>
      <c r="AC560" s="157"/>
      <c r="AD560" s="157"/>
      <c r="AE560" s="157"/>
      <c r="AF560" s="157"/>
      <c r="AG560" s="157"/>
      <c r="AH560" s="157"/>
      <c r="AI560" s="157"/>
      <c r="AJ560" s="157"/>
      <c r="AK560" s="157"/>
      <c r="AL560" s="157"/>
      <c r="AM560" s="157"/>
      <c r="AN560" s="157"/>
      <c r="AO560" s="157"/>
      <c r="AP560" s="157"/>
      <c r="AQ560" s="157"/>
      <c r="AR560" s="157"/>
      <c r="AS560" s="157"/>
      <c r="AT560" s="157"/>
      <c r="AU560" s="157"/>
      <c r="AV560" s="157"/>
      <c r="AW560" s="157"/>
      <c r="AX560" s="157"/>
      <c r="AY560" s="157"/>
      <c r="AZ560" s="157"/>
      <c r="BA560" s="157"/>
      <c r="BB560" s="157"/>
      <c r="BC560" s="157"/>
      <c r="BD560" s="157"/>
      <c r="BE560" s="157"/>
      <c r="BF560" s="157"/>
      <c r="BG560" s="157"/>
      <c r="BH560" s="157"/>
      <c r="BI560" s="157"/>
      <c r="BJ560" s="157"/>
      <c r="BK560" s="157"/>
      <c r="BL560" s="157"/>
      <c r="BM560" s="157"/>
      <c r="BN560" s="157"/>
      <c r="BO560" s="157"/>
      <c r="BP560" s="157"/>
      <c r="BQ560" s="157"/>
      <c r="BR560" s="157"/>
      <c r="BS560" s="157"/>
      <c r="BT560" s="157"/>
      <c r="BU560" s="157"/>
      <c r="BV560" s="157"/>
      <c r="BW560" s="157"/>
      <c r="BX560" s="157"/>
      <c r="BY560" s="157"/>
      <c r="BZ560" s="157"/>
      <c r="CA560" s="157"/>
      <c r="CB560" s="157"/>
      <c r="CC560" s="157"/>
      <c r="CD560" s="157"/>
      <c r="CE560" s="157"/>
      <c r="CF560" s="157"/>
      <c r="CG560" s="157"/>
    </row>
    <row r="561" spans="1:85" ht="15">
      <c r="A561" s="154"/>
      <c r="B561" s="154"/>
      <c r="C561" s="154"/>
      <c r="D561" s="155"/>
      <c r="E561" s="155"/>
      <c r="F561" s="155"/>
      <c r="G561" s="155"/>
      <c r="H561" s="155"/>
      <c r="I561" s="155"/>
      <c r="J561" s="155"/>
      <c r="K561" s="155"/>
      <c r="L561" s="155"/>
      <c r="M561" s="157"/>
      <c r="N561" s="157"/>
      <c r="O561" s="157"/>
      <c r="P561" s="157"/>
      <c r="Q561" s="157"/>
      <c r="R561" s="157"/>
      <c r="S561" s="157"/>
      <c r="T561" s="157"/>
      <c r="U561" s="157"/>
      <c r="V561" s="157"/>
      <c r="W561" s="157"/>
      <c r="X561" s="157"/>
      <c r="Y561" s="157"/>
      <c r="Z561" s="157"/>
      <c r="AA561" s="157"/>
      <c r="AB561" s="157"/>
      <c r="AC561" s="157"/>
      <c r="AD561" s="157"/>
      <c r="AE561" s="157"/>
      <c r="AF561" s="157"/>
      <c r="AG561" s="157"/>
      <c r="AH561" s="157"/>
      <c r="AI561" s="157"/>
      <c r="AJ561" s="157"/>
      <c r="AK561" s="157"/>
      <c r="AL561" s="157"/>
      <c r="AM561" s="157"/>
      <c r="AN561" s="157"/>
      <c r="AO561" s="157"/>
      <c r="AP561" s="157"/>
      <c r="AQ561" s="157"/>
      <c r="AR561" s="157"/>
      <c r="AS561" s="157"/>
      <c r="AT561" s="157"/>
      <c r="AU561" s="157"/>
      <c r="AV561" s="157"/>
      <c r="AW561" s="157"/>
      <c r="AX561" s="157"/>
      <c r="AY561" s="157"/>
      <c r="AZ561" s="157"/>
      <c r="BA561" s="157"/>
      <c r="BB561" s="157"/>
      <c r="BC561" s="157"/>
      <c r="BD561" s="157"/>
      <c r="BE561" s="157"/>
      <c r="BF561" s="157"/>
      <c r="BG561" s="157"/>
      <c r="BH561" s="157"/>
      <c r="BI561" s="157"/>
      <c r="BJ561" s="157"/>
      <c r="BK561" s="157"/>
      <c r="BL561" s="157"/>
      <c r="BM561" s="157"/>
      <c r="BN561" s="157"/>
      <c r="BO561" s="157"/>
      <c r="BP561" s="157"/>
      <c r="BQ561" s="157"/>
      <c r="BR561" s="157"/>
      <c r="BS561" s="157"/>
      <c r="BT561" s="157"/>
      <c r="BU561" s="157"/>
      <c r="BV561" s="157"/>
      <c r="BW561" s="157"/>
      <c r="BX561" s="157"/>
      <c r="BY561" s="157"/>
      <c r="BZ561" s="157"/>
      <c r="CA561" s="157"/>
      <c r="CB561" s="157"/>
      <c r="CC561" s="157"/>
      <c r="CD561" s="157"/>
      <c r="CE561" s="157"/>
      <c r="CF561" s="157"/>
      <c r="CG561" s="157"/>
    </row>
    <row r="562" spans="1:85" ht="15">
      <c r="A562" s="154"/>
      <c r="B562" s="154"/>
      <c r="C562" s="154"/>
      <c r="D562" s="155"/>
      <c r="E562" s="155"/>
      <c r="F562" s="155"/>
      <c r="G562" s="155"/>
      <c r="H562" s="155"/>
      <c r="I562" s="155"/>
      <c r="J562" s="155"/>
      <c r="K562" s="155"/>
      <c r="L562" s="155"/>
      <c r="M562" s="157"/>
      <c r="N562" s="157"/>
      <c r="O562" s="157"/>
      <c r="P562" s="157"/>
      <c r="Q562" s="157"/>
      <c r="R562" s="157"/>
      <c r="S562" s="157"/>
      <c r="T562" s="157"/>
      <c r="U562" s="157"/>
      <c r="V562" s="157"/>
      <c r="W562" s="157"/>
      <c r="X562" s="157"/>
      <c r="Y562" s="157"/>
      <c r="Z562" s="157"/>
      <c r="AA562" s="157"/>
      <c r="AB562" s="157"/>
      <c r="AC562" s="157"/>
      <c r="AD562" s="157"/>
      <c r="AE562" s="157"/>
      <c r="AF562" s="157"/>
      <c r="AG562" s="157"/>
      <c r="AH562" s="157"/>
      <c r="AI562" s="157"/>
      <c r="AJ562" s="157"/>
      <c r="AK562" s="157"/>
      <c r="AL562" s="157"/>
      <c r="AM562" s="157"/>
      <c r="AN562" s="157"/>
      <c r="AO562" s="157"/>
      <c r="AP562" s="157"/>
      <c r="AQ562" s="157"/>
      <c r="AR562" s="157"/>
      <c r="AS562" s="157"/>
      <c r="AT562" s="157"/>
      <c r="AU562" s="157"/>
      <c r="AV562" s="157"/>
      <c r="AW562" s="157"/>
      <c r="AX562" s="157"/>
      <c r="AY562" s="157"/>
      <c r="AZ562" s="157"/>
      <c r="BA562" s="157"/>
      <c r="BB562" s="157"/>
      <c r="BC562" s="157"/>
      <c r="BD562" s="157"/>
      <c r="BE562" s="157"/>
      <c r="BF562" s="157"/>
      <c r="BG562" s="157"/>
      <c r="BH562" s="157"/>
      <c r="BI562" s="157"/>
      <c r="BJ562" s="157"/>
      <c r="BK562" s="157"/>
      <c r="BL562" s="157"/>
      <c r="BM562" s="157"/>
      <c r="BN562" s="157"/>
      <c r="BO562" s="157"/>
      <c r="BP562" s="157"/>
      <c r="BQ562" s="157"/>
      <c r="BR562" s="157"/>
      <c r="BS562" s="157"/>
      <c r="BT562" s="157"/>
      <c r="BU562" s="157"/>
      <c r="BV562" s="157"/>
      <c r="BW562" s="157"/>
      <c r="BX562" s="157"/>
      <c r="BY562" s="157"/>
      <c r="BZ562" s="157"/>
      <c r="CA562" s="157"/>
      <c r="CB562" s="157"/>
      <c r="CC562" s="157"/>
      <c r="CD562" s="157"/>
      <c r="CE562" s="157"/>
      <c r="CF562" s="157"/>
      <c r="CG562" s="157"/>
    </row>
    <row r="563" spans="1:85" ht="15">
      <c r="A563" s="154"/>
      <c r="B563" s="154"/>
      <c r="C563" s="154"/>
      <c r="D563" s="155"/>
      <c r="E563" s="155"/>
      <c r="F563" s="155"/>
      <c r="G563" s="155"/>
      <c r="H563" s="155"/>
      <c r="I563" s="155"/>
      <c r="J563" s="155"/>
      <c r="K563" s="155"/>
      <c r="L563" s="155"/>
      <c r="M563" s="157"/>
      <c r="N563" s="157"/>
      <c r="O563" s="157"/>
      <c r="P563" s="157"/>
      <c r="Q563" s="157"/>
      <c r="R563" s="157"/>
      <c r="S563" s="157"/>
      <c r="T563" s="157"/>
      <c r="U563" s="157"/>
      <c r="V563" s="157"/>
      <c r="W563" s="157"/>
      <c r="X563" s="157"/>
      <c r="Y563" s="157"/>
      <c r="Z563" s="157"/>
      <c r="AA563" s="157"/>
      <c r="AB563" s="157"/>
      <c r="AC563" s="157"/>
      <c r="AD563" s="157"/>
      <c r="AE563" s="157"/>
      <c r="AF563" s="157"/>
      <c r="AG563" s="157"/>
      <c r="AH563" s="157"/>
      <c r="AI563" s="157"/>
      <c r="AJ563" s="157"/>
      <c r="AK563" s="157"/>
      <c r="AL563" s="157"/>
      <c r="AM563" s="157"/>
      <c r="AN563" s="157"/>
      <c r="AO563" s="157"/>
      <c r="AP563" s="157"/>
      <c r="AQ563" s="157"/>
      <c r="AR563" s="157"/>
      <c r="AS563" s="157"/>
      <c r="AT563" s="157"/>
      <c r="AU563" s="157"/>
      <c r="AV563" s="157"/>
      <c r="AW563" s="157"/>
      <c r="AX563" s="157"/>
      <c r="AY563" s="157"/>
      <c r="AZ563" s="157"/>
      <c r="BA563" s="157"/>
      <c r="BB563" s="157"/>
      <c r="BC563" s="157"/>
      <c r="BD563" s="157"/>
      <c r="BE563" s="157"/>
      <c r="BF563" s="157"/>
      <c r="BG563" s="157"/>
      <c r="BH563" s="157"/>
      <c r="BI563" s="157"/>
      <c r="BJ563" s="157"/>
      <c r="BK563" s="157"/>
      <c r="BL563" s="157"/>
      <c r="BM563" s="157"/>
      <c r="BN563" s="157"/>
      <c r="BO563" s="157"/>
      <c r="BP563" s="157"/>
      <c r="BQ563" s="157"/>
      <c r="BR563" s="157"/>
      <c r="BS563" s="157"/>
      <c r="BT563" s="157"/>
      <c r="BU563" s="157"/>
      <c r="BV563" s="157"/>
      <c r="BW563" s="157"/>
      <c r="BX563" s="157"/>
      <c r="BY563" s="157"/>
      <c r="BZ563" s="157"/>
      <c r="CA563" s="157"/>
      <c r="CB563" s="157"/>
      <c r="CC563" s="157"/>
      <c r="CD563" s="157"/>
      <c r="CE563" s="157"/>
      <c r="CF563" s="157"/>
      <c r="CG563" s="157"/>
    </row>
    <row r="564" spans="1:85" ht="15">
      <c r="A564" s="154"/>
      <c r="B564" s="154"/>
      <c r="C564" s="154"/>
      <c r="D564" s="155"/>
      <c r="E564" s="155"/>
      <c r="F564" s="155"/>
      <c r="G564" s="155"/>
      <c r="H564" s="155"/>
      <c r="I564" s="155"/>
      <c r="J564" s="155"/>
      <c r="K564" s="155"/>
      <c r="L564" s="155"/>
      <c r="M564" s="157"/>
      <c r="N564" s="157"/>
      <c r="O564" s="157"/>
      <c r="P564" s="157"/>
      <c r="Q564" s="157"/>
      <c r="R564" s="157"/>
      <c r="S564" s="157"/>
      <c r="T564" s="157"/>
      <c r="U564" s="157"/>
      <c r="V564" s="157"/>
      <c r="W564" s="157"/>
      <c r="X564" s="157"/>
      <c r="Y564" s="157"/>
      <c r="Z564" s="157"/>
      <c r="AA564" s="157"/>
      <c r="AB564" s="157"/>
      <c r="AC564" s="157"/>
      <c r="AD564" s="157"/>
      <c r="AE564" s="157"/>
      <c r="AF564" s="157"/>
      <c r="AG564" s="157"/>
      <c r="AH564" s="157"/>
      <c r="AI564" s="157"/>
      <c r="AJ564" s="157"/>
      <c r="AK564" s="157"/>
      <c r="AL564" s="157"/>
      <c r="AM564" s="157"/>
      <c r="AN564" s="157"/>
      <c r="AO564" s="157"/>
      <c r="AP564" s="157"/>
      <c r="AQ564" s="157"/>
      <c r="AR564" s="157"/>
      <c r="AS564" s="157"/>
      <c r="AT564" s="157"/>
      <c r="AU564" s="157"/>
      <c r="AV564" s="157"/>
      <c r="AW564" s="157"/>
      <c r="AX564" s="157"/>
      <c r="AY564" s="157"/>
      <c r="AZ564" s="157"/>
      <c r="BA564" s="157"/>
      <c r="BB564" s="157"/>
      <c r="BC564" s="157"/>
      <c r="BD564" s="157"/>
      <c r="BE564" s="157"/>
      <c r="BF564" s="157"/>
      <c r="BG564" s="157"/>
      <c r="BH564" s="157"/>
      <c r="BI564" s="157"/>
      <c r="BJ564" s="157"/>
      <c r="BK564" s="157"/>
      <c r="BL564" s="157"/>
      <c r="BM564" s="157"/>
      <c r="BN564" s="157"/>
      <c r="BO564" s="157"/>
      <c r="BP564" s="157"/>
      <c r="BQ564" s="157"/>
      <c r="BR564" s="157"/>
      <c r="BS564" s="157"/>
      <c r="BT564" s="157"/>
      <c r="BU564" s="157"/>
      <c r="BV564" s="157"/>
      <c r="BW564" s="157"/>
      <c r="BX564" s="157"/>
      <c r="BY564" s="157"/>
      <c r="BZ564" s="157"/>
      <c r="CA564" s="157"/>
      <c r="CB564" s="157"/>
      <c r="CC564" s="157"/>
      <c r="CD564" s="157"/>
      <c r="CE564" s="157"/>
      <c r="CF564" s="157"/>
      <c r="CG564" s="157"/>
    </row>
    <row r="565" spans="1:85" ht="15">
      <c r="A565" s="154"/>
      <c r="B565" s="154"/>
      <c r="C565" s="154"/>
      <c r="D565" s="155"/>
      <c r="E565" s="155"/>
      <c r="F565" s="155"/>
      <c r="G565" s="155"/>
      <c r="H565" s="155"/>
      <c r="I565" s="155"/>
      <c r="J565" s="155"/>
      <c r="K565" s="155"/>
      <c r="L565" s="155"/>
      <c r="M565" s="157"/>
      <c r="N565" s="157"/>
      <c r="O565" s="157"/>
      <c r="P565" s="157"/>
      <c r="Q565" s="157"/>
      <c r="R565" s="157"/>
      <c r="S565" s="157"/>
      <c r="T565" s="157"/>
      <c r="U565" s="157"/>
      <c r="V565" s="157"/>
      <c r="W565" s="157"/>
      <c r="X565" s="157"/>
      <c r="Y565" s="157"/>
      <c r="Z565" s="157"/>
      <c r="AA565" s="157"/>
      <c r="AB565" s="157"/>
      <c r="AC565" s="157"/>
      <c r="AD565" s="157"/>
      <c r="AE565" s="157"/>
      <c r="AF565" s="157"/>
      <c r="AG565" s="157"/>
      <c r="AH565" s="157"/>
      <c r="AI565" s="157"/>
      <c r="AJ565" s="157"/>
      <c r="AK565" s="157"/>
      <c r="AL565" s="157"/>
      <c r="AM565" s="157"/>
      <c r="AN565" s="157"/>
      <c r="AO565" s="157"/>
      <c r="AP565" s="157"/>
      <c r="AQ565" s="157"/>
      <c r="AR565" s="157"/>
      <c r="AS565" s="157"/>
      <c r="AT565" s="157"/>
      <c r="AU565" s="157"/>
      <c r="AV565" s="157"/>
      <c r="AW565" s="157"/>
      <c r="AX565" s="157"/>
      <c r="AY565" s="157"/>
      <c r="AZ565" s="157"/>
      <c r="BA565" s="157"/>
      <c r="BB565" s="157"/>
      <c r="BC565" s="157"/>
      <c r="BD565" s="157"/>
      <c r="BE565" s="157"/>
      <c r="BF565" s="157"/>
      <c r="BG565" s="157"/>
      <c r="BH565" s="157"/>
      <c r="BI565" s="157"/>
      <c r="BJ565" s="157"/>
      <c r="BK565" s="157"/>
      <c r="BL565" s="157"/>
      <c r="BM565" s="157"/>
      <c r="BN565" s="157"/>
      <c r="BO565" s="157"/>
      <c r="BP565" s="157"/>
      <c r="BQ565" s="157"/>
      <c r="BR565" s="157"/>
      <c r="BS565" s="157"/>
      <c r="BT565" s="157"/>
      <c r="BU565" s="157"/>
      <c r="BV565" s="157"/>
      <c r="BW565" s="157"/>
      <c r="BX565" s="157"/>
      <c r="BY565" s="157"/>
      <c r="BZ565" s="157"/>
      <c r="CA565" s="157"/>
      <c r="CB565" s="157"/>
      <c r="CC565" s="157"/>
      <c r="CD565" s="157"/>
      <c r="CE565" s="157"/>
      <c r="CF565" s="157"/>
      <c r="CG565" s="157"/>
    </row>
    <row r="566" spans="1:85" ht="15">
      <c r="A566" s="154"/>
      <c r="B566" s="154"/>
      <c r="C566" s="154"/>
      <c r="D566" s="155"/>
      <c r="E566" s="155"/>
      <c r="F566" s="155"/>
      <c r="G566" s="155"/>
      <c r="H566" s="155"/>
      <c r="I566" s="155"/>
      <c r="J566" s="155"/>
      <c r="K566" s="155"/>
      <c r="L566" s="155"/>
      <c r="M566" s="157"/>
      <c r="N566" s="157"/>
      <c r="O566" s="157"/>
      <c r="P566" s="157"/>
      <c r="Q566" s="157"/>
      <c r="R566" s="157"/>
      <c r="S566" s="157"/>
      <c r="T566" s="157"/>
      <c r="U566" s="157"/>
      <c r="V566" s="157"/>
      <c r="W566" s="157"/>
      <c r="X566" s="157"/>
      <c r="Y566" s="157"/>
      <c r="Z566" s="157"/>
      <c r="AA566" s="157"/>
      <c r="AB566" s="157"/>
      <c r="AC566" s="157"/>
      <c r="AD566" s="157"/>
      <c r="AE566" s="157"/>
      <c r="AF566" s="157"/>
      <c r="AG566" s="157"/>
      <c r="AH566" s="157"/>
      <c r="AI566" s="157"/>
      <c r="AJ566" s="157"/>
      <c r="AK566" s="157"/>
      <c r="AL566" s="157"/>
      <c r="AM566" s="157"/>
      <c r="AN566" s="157"/>
      <c r="AO566" s="157"/>
      <c r="AP566" s="157"/>
      <c r="AQ566" s="157"/>
      <c r="AR566" s="157"/>
      <c r="AS566" s="157"/>
      <c r="AT566" s="157"/>
      <c r="AU566" s="157"/>
      <c r="AV566" s="157"/>
      <c r="AW566" s="157"/>
      <c r="AX566" s="157"/>
      <c r="AY566" s="157"/>
      <c r="AZ566" s="157"/>
      <c r="BA566" s="157"/>
      <c r="BB566" s="157"/>
      <c r="BC566" s="157"/>
      <c r="BD566" s="157"/>
      <c r="BE566" s="157"/>
      <c r="BF566" s="157"/>
      <c r="BG566" s="157"/>
      <c r="BH566" s="157"/>
      <c r="BI566" s="157"/>
      <c r="BJ566" s="157"/>
      <c r="BK566" s="157"/>
      <c r="BL566" s="157"/>
      <c r="BM566" s="157"/>
      <c r="BN566" s="157"/>
      <c r="BO566" s="157"/>
      <c r="BP566" s="157"/>
      <c r="BQ566" s="157"/>
      <c r="BR566" s="157"/>
      <c r="BS566" s="157"/>
      <c r="BT566" s="157"/>
      <c r="BU566" s="157"/>
      <c r="BV566" s="157"/>
      <c r="BW566" s="157"/>
      <c r="BX566" s="157"/>
      <c r="BY566" s="157"/>
      <c r="BZ566" s="157"/>
      <c r="CA566" s="157"/>
      <c r="CB566" s="157"/>
      <c r="CC566" s="157"/>
      <c r="CD566" s="157"/>
      <c r="CE566" s="157"/>
      <c r="CF566" s="157"/>
      <c r="CG566" s="157"/>
    </row>
    <row r="567" spans="1:85" ht="15">
      <c r="A567" s="154"/>
      <c r="B567" s="154"/>
      <c r="C567" s="154"/>
      <c r="D567" s="155"/>
      <c r="E567" s="155"/>
      <c r="F567" s="155"/>
      <c r="G567" s="155"/>
      <c r="H567" s="155"/>
      <c r="I567" s="155"/>
      <c r="J567" s="155"/>
      <c r="K567" s="155"/>
      <c r="L567" s="155"/>
      <c r="M567" s="157"/>
      <c r="N567" s="157"/>
      <c r="O567" s="157"/>
      <c r="P567" s="157"/>
      <c r="Q567" s="157"/>
      <c r="R567" s="157"/>
      <c r="S567" s="157"/>
      <c r="T567" s="157"/>
      <c r="U567" s="157"/>
      <c r="V567" s="157"/>
      <c r="W567" s="157"/>
      <c r="X567" s="157"/>
      <c r="Y567" s="157"/>
      <c r="Z567" s="157"/>
      <c r="AA567" s="157"/>
      <c r="AB567" s="157"/>
      <c r="AC567" s="157"/>
      <c r="AD567" s="157"/>
      <c r="AE567" s="157"/>
      <c r="AF567" s="157"/>
      <c r="AG567" s="157"/>
      <c r="AH567" s="157"/>
      <c r="AI567" s="157"/>
      <c r="AJ567" s="157"/>
      <c r="AK567" s="157"/>
      <c r="AL567" s="157"/>
      <c r="AM567" s="157"/>
      <c r="AN567" s="157"/>
      <c r="AO567" s="157"/>
      <c r="AP567" s="157"/>
      <c r="AQ567" s="157"/>
      <c r="AR567" s="157"/>
      <c r="AS567" s="157"/>
      <c r="AT567" s="157"/>
      <c r="AU567" s="157"/>
      <c r="AV567" s="157"/>
      <c r="AW567" s="157"/>
      <c r="AX567" s="157"/>
      <c r="AY567" s="157"/>
      <c r="AZ567" s="157"/>
      <c r="BA567" s="157"/>
      <c r="BB567" s="157"/>
      <c r="BC567" s="157"/>
      <c r="BD567" s="157"/>
      <c r="BE567" s="157"/>
      <c r="BF567" s="157"/>
      <c r="BG567" s="157"/>
      <c r="BH567" s="157"/>
      <c r="BI567" s="157"/>
      <c r="BJ567" s="157"/>
      <c r="BK567" s="157"/>
      <c r="BL567" s="157"/>
      <c r="BM567" s="157"/>
      <c r="BN567" s="157"/>
      <c r="BO567" s="157"/>
      <c r="BP567" s="157"/>
      <c r="BQ567" s="157"/>
      <c r="BR567" s="157"/>
      <c r="BS567" s="157"/>
      <c r="BT567" s="157"/>
      <c r="BU567" s="157"/>
      <c r="BV567" s="157"/>
      <c r="BW567" s="157"/>
      <c r="BX567" s="157"/>
      <c r="BY567" s="157"/>
      <c r="BZ567" s="157"/>
      <c r="CA567" s="157"/>
      <c r="CB567" s="157"/>
      <c r="CC567" s="157"/>
      <c r="CD567" s="157"/>
      <c r="CE567" s="157"/>
      <c r="CF567" s="157"/>
      <c r="CG567" s="157"/>
    </row>
    <row r="568" spans="1:85" ht="15">
      <c r="A568" s="154"/>
      <c r="B568" s="154"/>
      <c r="C568" s="154"/>
      <c r="D568" s="155"/>
      <c r="E568" s="155"/>
      <c r="F568" s="155"/>
      <c r="G568" s="155"/>
      <c r="H568" s="155"/>
      <c r="I568" s="155"/>
      <c r="J568" s="155"/>
      <c r="K568" s="155"/>
      <c r="L568" s="155"/>
      <c r="M568" s="157"/>
      <c r="N568" s="157"/>
      <c r="O568" s="157"/>
      <c r="P568" s="157"/>
      <c r="Q568" s="157"/>
      <c r="R568" s="157"/>
      <c r="S568" s="157"/>
      <c r="T568" s="157"/>
      <c r="U568" s="157"/>
      <c r="V568" s="157"/>
      <c r="W568" s="157"/>
      <c r="X568" s="157"/>
      <c r="Y568" s="157"/>
      <c r="Z568" s="157"/>
      <c r="AA568" s="157"/>
      <c r="AB568" s="157"/>
      <c r="AC568" s="157"/>
      <c r="AD568" s="157"/>
      <c r="AE568" s="157"/>
      <c r="AF568" s="157"/>
      <c r="AG568" s="157"/>
      <c r="AH568" s="157"/>
      <c r="AI568" s="157"/>
      <c r="AJ568" s="157"/>
      <c r="AK568" s="157"/>
      <c r="AL568" s="157"/>
      <c r="AM568" s="157"/>
      <c r="AN568" s="157"/>
      <c r="AO568" s="157"/>
      <c r="AP568" s="157"/>
      <c r="AQ568" s="157"/>
      <c r="AR568" s="157"/>
      <c r="AS568" s="157"/>
      <c r="AT568" s="157"/>
      <c r="AU568" s="157"/>
      <c r="AV568" s="157"/>
      <c r="AW568" s="157"/>
      <c r="AX568" s="157"/>
      <c r="AY568" s="157"/>
      <c r="AZ568" s="157"/>
      <c r="BA568" s="157"/>
      <c r="BB568" s="157"/>
      <c r="BC568" s="157"/>
      <c r="BD568" s="157"/>
      <c r="BE568" s="157"/>
      <c r="BF568" s="157"/>
      <c r="BG568" s="157"/>
      <c r="BH568" s="157"/>
      <c r="BI568" s="157"/>
      <c r="BJ568" s="157"/>
      <c r="BK568" s="157"/>
      <c r="BL568" s="157"/>
      <c r="BM568" s="157"/>
      <c r="BN568" s="157"/>
      <c r="BO568" s="157"/>
      <c r="BP568" s="157"/>
      <c r="BQ568" s="157"/>
      <c r="BR568" s="157"/>
      <c r="BS568" s="157"/>
      <c r="BT568" s="157"/>
      <c r="BU568" s="157"/>
      <c r="BV568" s="157"/>
      <c r="BW568" s="157"/>
      <c r="BX568" s="157"/>
      <c r="BY568" s="157"/>
      <c r="BZ568" s="157"/>
      <c r="CA568" s="157"/>
      <c r="CB568" s="157"/>
      <c r="CC568" s="157"/>
      <c r="CD568" s="157"/>
      <c r="CE568" s="157"/>
      <c r="CF568" s="157"/>
      <c r="CG568" s="157"/>
    </row>
    <row r="569" spans="1:85" ht="15">
      <c r="A569" s="154"/>
      <c r="B569" s="154"/>
      <c r="C569" s="154"/>
      <c r="D569" s="155"/>
      <c r="E569" s="155"/>
      <c r="F569" s="155"/>
      <c r="G569" s="155"/>
      <c r="H569" s="155"/>
      <c r="I569" s="155"/>
      <c r="J569" s="155"/>
      <c r="K569" s="155"/>
      <c r="L569" s="155"/>
      <c r="M569" s="157"/>
      <c r="N569" s="157"/>
      <c r="O569" s="157"/>
      <c r="P569" s="157"/>
      <c r="Q569" s="157"/>
      <c r="R569" s="157"/>
      <c r="S569" s="157"/>
      <c r="T569" s="157"/>
      <c r="U569" s="157"/>
      <c r="V569" s="157"/>
      <c r="W569" s="157"/>
      <c r="X569" s="157"/>
      <c r="Y569" s="157"/>
      <c r="Z569" s="157"/>
      <c r="AA569" s="157"/>
      <c r="AB569" s="157"/>
      <c r="AC569" s="157"/>
      <c r="AD569" s="157"/>
      <c r="AE569" s="157"/>
      <c r="AF569" s="157"/>
      <c r="AG569" s="157"/>
      <c r="AH569" s="157"/>
      <c r="AI569" s="157"/>
      <c r="AJ569" s="157"/>
      <c r="AK569" s="157"/>
      <c r="AL569" s="157"/>
      <c r="AM569" s="157"/>
      <c r="AN569" s="157"/>
      <c r="AO569" s="157"/>
      <c r="AP569" s="157"/>
      <c r="AQ569" s="157"/>
      <c r="AR569" s="157"/>
      <c r="AS569" s="157"/>
      <c r="AT569" s="157"/>
      <c r="AU569" s="157"/>
      <c r="AV569" s="157"/>
      <c r="AW569" s="157"/>
      <c r="AX569" s="157"/>
      <c r="AY569" s="157"/>
      <c r="AZ569" s="157"/>
      <c r="BA569" s="157"/>
      <c r="BB569" s="157"/>
      <c r="BC569" s="157"/>
      <c r="BD569" s="157"/>
      <c r="BE569" s="157"/>
      <c r="BF569" s="157"/>
      <c r="BG569" s="157"/>
      <c r="BH569" s="157"/>
      <c r="BI569" s="157"/>
      <c r="BJ569" s="157"/>
      <c r="BK569" s="157"/>
      <c r="BL569" s="157"/>
      <c r="BM569" s="157"/>
      <c r="BN569" s="157"/>
      <c r="BO569" s="157"/>
      <c r="BP569" s="157"/>
      <c r="BQ569" s="157"/>
      <c r="BR569" s="157"/>
      <c r="BS569" s="157"/>
      <c r="BT569" s="157"/>
      <c r="BU569" s="157"/>
      <c r="BV569" s="157"/>
      <c r="BW569" s="157"/>
      <c r="BX569" s="157"/>
      <c r="BY569" s="157"/>
      <c r="BZ569" s="157"/>
      <c r="CA569" s="157"/>
      <c r="CB569" s="157"/>
      <c r="CC569" s="157"/>
      <c r="CD569" s="157"/>
      <c r="CE569" s="157"/>
      <c r="CF569" s="157"/>
      <c r="CG569" s="157"/>
    </row>
    <row r="570" spans="1:85" ht="15">
      <c r="A570" s="154"/>
      <c r="B570" s="154"/>
      <c r="C570" s="154"/>
      <c r="D570" s="155"/>
      <c r="E570" s="155"/>
      <c r="F570" s="155"/>
      <c r="G570" s="155"/>
      <c r="H570" s="155"/>
      <c r="I570" s="155"/>
      <c r="J570" s="155"/>
      <c r="K570" s="155"/>
      <c r="L570" s="155"/>
      <c r="M570" s="157"/>
      <c r="N570" s="157"/>
      <c r="O570" s="157"/>
      <c r="P570" s="157"/>
      <c r="Q570" s="157"/>
      <c r="R570" s="157"/>
      <c r="S570" s="157"/>
      <c r="T570" s="157"/>
      <c r="U570" s="157"/>
      <c r="V570" s="157"/>
      <c r="W570" s="157"/>
      <c r="X570" s="157"/>
      <c r="Y570" s="157"/>
      <c r="Z570" s="157"/>
      <c r="AA570" s="157"/>
      <c r="AB570" s="157"/>
      <c r="AC570" s="157"/>
      <c r="AD570" s="157"/>
      <c r="AE570" s="157"/>
      <c r="AF570" s="157"/>
      <c r="AG570" s="157"/>
      <c r="AH570" s="157"/>
      <c r="AI570" s="157"/>
      <c r="AJ570" s="157"/>
      <c r="AK570" s="157"/>
      <c r="AL570" s="157"/>
      <c r="AM570" s="157"/>
      <c r="AN570" s="157"/>
      <c r="AO570" s="157"/>
      <c r="AP570" s="157"/>
      <c r="AQ570" s="157"/>
      <c r="AR570" s="157"/>
      <c r="AS570" s="157"/>
      <c r="AT570" s="157"/>
      <c r="AU570" s="157"/>
      <c r="AV570" s="157"/>
      <c r="AW570" s="157"/>
      <c r="AX570" s="157"/>
      <c r="AY570" s="157"/>
      <c r="AZ570" s="157"/>
      <c r="BA570" s="157"/>
      <c r="BB570" s="157"/>
      <c r="BC570" s="157"/>
      <c r="BD570" s="157"/>
      <c r="BE570" s="157"/>
      <c r="BF570" s="157"/>
      <c r="BG570" s="157"/>
      <c r="BH570" s="157"/>
      <c r="BI570" s="157"/>
      <c r="BJ570" s="157"/>
      <c r="BK570" s="157"/>
      <c r="BL570" s="157"/>
      <c r="BM570" s="157"/>
      <c r="BN570" s="157"/>
      <c r="BO570" s="157"/>
      <c r="BP570" s="157"/>
      <c r="BQ570" s="157"/>
      <c r="BR570" s="157"/>
      <c r="BS570" s="157"/>
      <c r="BT570" s="157"/>
      <c r="BU570" s="157"/>
      <c r="BV570" s="157"/>
      <c r="BW570" s="157"/>
      <c r="BX570" s="157"/>
      <c r="BY570" s="157"/>
      <c r="BZ570" s="157"/>
      <c r="CA570" s="157"/>
      <c r="CB570" s="157"/>
      <c r="CC570" s="157"/>
      <c r="CD570" s="157"/>
      <c r="CE570" s="157"/>
      <c r="CF570" s="157"/>
      <c r="CG570" s="157"/>
    </row>
    <row r="571" spans="1:85" ht="15">
      <c r="A571" s="154"/>
      <c r="B571" s="154"/>
      <c r="C571" s="154"/>
      <c r="D571" s="155"/>
      <c r="E571" s="155"/>
      <c r="F571" s="155"/>
      <c r="G571" s="155"/>
      <c r="H571" s="155"/>
      <c r="I571" s="155"/>
      <c r="J571" s="155"/>
      <c r="K571" s="155"/>
      <c r="L571" s="155"/>
      <c r="M571" s="157"/>
      <c r="N571" s="157"/>
      <c r="O571" s="157"/>
      <c r="P571" s="157"/>
      <c r="Q571" s="157"/>
      <c r="R571" s="157"/>
      <c r="S571" s="157"/>
      <c r="T571" s="157"/>
      <c r="U571" s="157"/>
      <c r="V571" s="157"/>
      <c r="W571" s="157"/>
      <c r="X571" s="157"/>
      <c r="Y571" s="157"/>
      <c r="Z571" s="157"/>
      <c r="AA571" s="157"/>
      <c r="AB571" s="157"/>
      <c r="AC571" s="157"/>
      <c r="AD571" s="157"/>
      <c r="AE571" s="157"/>
      <c r="AF571" s="157"/>
      <c r="AG571" s="157"/>
      <c r="AH571" s="157"/>
      <c r="AI571" s="157"/>
      <c r="AJ571" s="157"/>
      <c r="AK571" s="157"/>
      <c r="AL571" s="157"/>
      <c r="AM571" s="157"/>
      <c r="AN571" s="157"/>
      <c r="AO571" s="157"/>
      <c r="AP571" s="157"/>
      <c r="AQ571" s="157"/>
      <c r="AR571" s="157"/>
      <c r="AS571" s="157"/>
      <c r="AT571" s="157"/>
      <c r="AU571" s="157"/>
      <c r="AV571" s="157"/>
      <c r="AW571" s="157"/>
      <c r="AX571" s="157"/>
      <c r="AY571" s="157"/>
      <c r="AZ571" s="157"/>
      <c r="BA571" s="157"/>
      <c r="BB571" s="157"/>
      <c r="BC571" s="157"/>
      <c r="BD571" s="157"/>
      <c r="BE571" s="157"/>
      <c r="BF571" s="157"/>
      <c r="BG571" s="157"/>
      <c r="BH571" s="157"/>
      <c r="BI571" s="157"/>
      <c r="BJ571" s="157"/>
      <c r="BK571" s="157"/>
      <c r="BL571" s="157"/>
      <c r="BM571" s="157"/>
      <c r="BN571" s="157"/>
      <c r="BO571" s="157"/>
      <c r="BP571" s="157"/>
      <c r="BQ571" s="157"/>
      <c r="BR571" s="157"/>
      <c r="BS571" s="157"/>
      <c r="BT571" s="157"/>
      <c r="BU571" s="157"/>
      <c r="BV571" s="157"/>
      <c r="BW571" s="157"/>
      <c r="BX571" s="157"/>
      <c r="BY571" s="157"/>
      <c r="BZ571" s="157"/>
      <c r="CA571" s="157"/>
      <c r="CB571" s="157"/>
      <c r="CC571" s="157"/>
      <c r="CD571" s="157"/>
      <c r="CE571" s="157"/>
      <c r="CF571" s="157"/>
      <c r="CG571" s="157"/>
    </row>
    <row r="572" spans="1:85" ht="15">
      <c r="A572" s="154"/>
      <c r="B572" s="154"/>
      <c r="C572" s="154"/>
      <c r="D572" s="155"/>
      <c r="E572" s="155"/>
      <c r="F572" s="155"/>
      <c r="G572" s="155"/>
      <c r="H572" s="155"/>
      <c r="I572" s="155"/>
      <c r="J572" s="155"/>
      <c r="K572" s="155"/>
      <c r="L572" s="155"/>
      <c r="M572" s="157"/>
      <c r="N572" s="157"/>
      <c r="O572" s="157"/>
      <c r="P572" s="157"/>
      <c r="Q572" s="157"/>
      <c r="R572" s="157"/>
      <c r="S572" s="157"/>
      <c r="T572" s="157"/>
      <c r="U572" s="157"/>
      <c r="V572" s="157"/>
      <c r="W572" s="157"/>
      <c r="X572" s="157"/>
      <c r="Y572" s="157"/>
      <c r="Z572" s="157"/>
      <c r="AA572" s="157"/>
      <c r="AB572" s="157"/>
      <c r="AC572" s="157"/>
      <c r="AD572" s="157"/>
      <c r="AE572" s="157"/>
      <c r="AF572" s="157"/>
      <c r="AG572" s="157"/>
      <c r="AH572" s="157"/>
      <c r="AI572" s="157"/>
      <c r="AJ572" s="157"/>
      <c r="AK572" s="157"/>
      <c r="AL572" s="157"/>
      <c r="AM572" s="157"/>
      <c r="AN572" s="157"/>
      <c r="AO572" s="157"/>
      <c r="AP572" s="157"/>
      <c r="AQ572" s="157"/>
      <c r="AR572" s="157"/>
      <c r="AS572" s="157"/>
      <c r="AT572" s="157"/>
      <c r="AU572" s="157"/>
      <c r="AV572" s="157"/>
      <c r="AW572" s="157"/>
      <c r="AX572" s="157"/>
      <c r="AY572" s="157"/>
      <c r="AZ572" s="157"/>
      <c r="BA572" s="157"/>
      <c r="BB572" s="157"/>
      <c r="BC572" s="157"/>
      <c r="BD572" s="157"/>
      <c r="BE572" s="157"/>
      <c r="BF572" s="157"/>
      <c r="BG572" s="157"/>
      <c r="BH572" s="157"/>
      <c r="BI572" s="157"/>
      <c r="BJ572" s="157"/>
      <c r="BK572" s="157"/>
      <c r="BL572" s="157"/>
      <c r="BM572" s="157"/>
      <c r="BN572" s="157"/>
      <c r="BO572" s="157"/>
      <c r="BP572" s="157"/>
      <c r="BQ572" s="157"/>
      <c r="BR572" s="157"/>
      <c r="BS572" s="157"/>
      <c r="BT572" s="157"/>
      <c r="BU572" s="157"/>
      <c r="BV572" s="157"/>
      <c r="BW572" s="157"/>
      <c r="BX572" s="157"/>
      <c r="BY572" s="157"/>
      <c r="BZ572" s="157"/>
      <c r="CA572" s="157"/>
      <c r="CB572" s="157"/>
      <c r="CC572" s="157"/>
      <c r="CD572" s="157"/>
      <c r="CE572" s="157"/>
      <c r="CF572" s="157"/>
      <c r="CG572" s="157"/>
    </row>
    <row r="573" spans="1:85" ht="15">
      <c r="A573" s="154"/>
      <c r="B573" s="154"/>
      <c r="C573" s="154"/>
      <c r="D573" s="155"/>
      <c r="E573" s="155"/>
      <c r="F573" s="155"/>
      <c r="G573" s="155"/>
      <c r="H573" s="155"/>
      <c r="I573" s="155"/>
      <c r="J573" s="155"/>
      <c r="K573" s="155"/>
      <c r="L573" s="155"/>
      <c r="M573" s="157"/>
      <c r="N573" s="157"/>
      <c r="O573" s="157"/>
      <c r="P573" s="157"/>
      <c r="Q573" s="157"/>
      <c r="R573" s="157"/>
      <c r="S573" s="157"/>
      <c r="T573" s="157"/>
      <c r="U573" s="157"/>
      <c r="V573" s="157"/>
      <c r="W573" s="157"/>
      <c r="X573" s="157"/>
      <c r="Y573" s="157"/>
      <c r="Z573" s="157"/>
      <c r="AA573" s="157"/>
      <c r="AB573" s="157"/>
      <c r="AC573" s="157"/>
      <c r="AD573" s="157"/>
      <c r="AE573" s="157"/>
      <c r="AF573" s="157"/>
      <c r="AG573" s="157"/>
      <c r="AH573" s="157"/>
      <c r="AI573" s="157"/>
      <c r="AJ573" s="157"/>
      <c r="AK573" s="157"/>
      <c r="AL573" s="157"/>
      <c r="AM573" s="157"/>
      <c r="AN573" s="157"/>
      <c r="AO573" s="157"/>
      <c r="AP573" s="157"/>
      <c r="AQ573" s="157"/>
      <c r="AR573" s="157"/>
      <c r="AS573" s="157"/>
      <c r="AT573" s="157"/>
      <c r="AU573" s="157"/>
      <c r="AV573" s="157"/>
      <c r="AW573" s="157"/>
      <c r="AX573" s="157"/>
      <c r="AY573" s="157"/>
      <c r="AZ573" s="157"/>
      <c r="BA573" s="157"/>
      <c r="BB573" s="157"/>
      <c r="BC573" s="157"/>
      <c r="BD573" s="157"/>
      <c r="BE573" s="157"/>
      <c r="BF573" s="157"/>
      <c r="BG573" s="157"/>
      <c r="BH573" s="157"/>
      <c r="BI573" s="157"/>
      <c r="BJ573" s="157"/>
      <c r="BK573" s="157"/>
      <c r="BL573" s="157"/>
      <c r="BM573" s="157"/>
      <c r="BN573" s="157"/>
      <c r="BO573" s="157"/>
      <c r="BP573" s="157"/>
      <c r="BQ573" s="157"/>
      <c r="BR573" s="157"/>
      <c r="BS573" s="157"/>
      <c r="BT573" s="157"/>
      <c r="BU573" s="157"/>
      <c r="BV573" s="157"/>
      <c r="BW573" s="157"/>
      <c r="BX573" s="157"/>
      <c r="BY573" s="157"/>
      <c r="BZ573" s="157"/>
      <c r="CA573" s="157"/>
      <c r="CB573" s="157"/>
      <c r="CC573" s="157"/>
      <c r="CD573" s="157"/>
      <c r="CE573" s="157"/>
      <c r="CF573" s="157"/>
      <c r="CG573" s="157"/>
    </row>
    <row r="574" spans="1:85" ht="15">
      <c r="A574" s="154"/>
      <c r="B574" s="154"/>
      <c r="C574" s="154"/>
      <c r="D574" s="155"/>
      <c r="E574" s="155"/>
      <c r="F574" s="155"/>
      <c r="G574" s="155"/>
      <c r="H574" s="155"/>
      <c r="I574" s="155"/>
      <c r="J574" s="155"/>
      <c r="K574" s="155"/>
      <c r="L574" s="155"/>
      <c r="M574" s="157"/>
      <c r="N574" s="157"/>
      <c r="O574" s="157"/>
      <c r="P574" s="157"/>
      <c r="Q574" s="157"/>
      <c r="R574" s="157"/>
      <c r="S574" s="157"/>
      <c r="T574" s="157"/>
      <c r="U574" s="157"/>
      <c r="V574" s="157"/>
      <c r="W574" s="157"/>
      <c r="X574" s="157"/>
      <c r="Y574" s="157"/>
      <c r="Z574" s="157"/>
      <c r="AA574" s="157"/>
      <c r="AB574" s="157"/>
      <c r="AC574" s="157"/>
      <c r="AD574" s="157"/>
      <c r="AE574" s="157"/>
      <c r="AF574" s="157"/>
      <c r="AG574" s="157"/>
      <c r="AH574" s="157"/>
      <c r="AI574" s="157"/>
      <c r="AJ574" s="157"/>
      <c r="AK574" s="157"/>
      <c r="AL574" s="157"/>
      <c r="AM574" s="157"/>
      <c r="AN574" s="157"/>
      <c r="AO574" s="157"/>
      <c r="AP574" s="157"/>
      <c r="AQ574" s="157"/>
      <c r="AR574" s="157"/>
      <c r="AS574" s="157"/>
      <c r="AT574" s="157"/>
      <c r="AU574" s="157"/>
      <c r="AV574" s="157"/>
      <c r="AW574" s="157"/>
      <c r="AX574" s="157"/>
      <c r="AY574" s="157"/>
      <c r="AZ574" s="157"/>
      <c r="BA574" s="157"/>
      <c r="BB574" s="157"/>
      <c r="BC574" s="157"/>
      <c r="BD574" s="157"/>
      <c r="BE574" s="157"/>
      <c r="BF574" s="157"/>
      <c r="BG574" s="157"/>
      <c r="BH574" s="157"/>
      <c r="BI574" s="157"/>
      <c r="BJ574" s="157"/>
      <c r="BK574" s="157"/>
      <c r="BL574" s="157"/>
      <c r="BM574" s="157"/>
      <c r="BN574" s="157"/>
      <c r="BO574" s="157"/>
      <c r="BP574" s="157"/>
      <c r="BQ574" s="157"/>
      <c r="BR574" s="157"/>
      <c r="BS574" s="157"/>
      <c r="BT574" s="157"/>
      <c r="BU574" s="157"/>
      <c r="BV574" s="157"/>
      <c r="BW574" s="157"/>
      <c r="BX574" s="157"/>
      <c r="BY574" s="157"/>
      <c r="BZ574" s="157"/>
      <c r="CA574" s="157"/>
      <c r="CB574" s="157"/>
      <c r="CC574" s="157"/>
      <c r="CD574" s="157"/>
      <c r="CE574" s="157"/>
      <c r="CF574" s="157"/>
      <c r="CG574" s="157"/>
    </row>
    <row r="575" spans="1:85" ht="15">
      <c r="A575" s="154"/>
      <c r="B575" s="154"/>
      <c r="C575" s="154"/>
      <c r="D575" s="155"/>
      <c r="E575" s="155"/>
      <c r="F575" s="155"/>
      <c r="G575" s="155"/>
      <c r="H575" s="155"/>
      <c r="I575" s="155"/>
      <c r="J575" s="155"/>
      <c r="K575" s="155"/>
      <c r="L575" s="155"/>
      <c r="M575" s="157"/>
      <c r="N575" s="157"/>
      <c r="O575" s="157"/>
      <c r="P575" s="157"/>
      <c r="Q575" s="157"/>
      <c r="R575" s="157"/>
      <c r="S575" s="157"/>
      <c r="T575" s="157"/>
      <c r="U575" s="157"/>
      <c r="V575" s="157"/>
      <c r="W575" s="157"/>
      <c r="X575" s="157"/>
      <c r="Y575" s="157"/>
      <c r="Z575" s="157"/>
      <c r="AA575" s="157"/>
      <c r="AB575" s="157"/>
      <c r="AC575" s="157"/>
      <c r="AD575" s="157"/>
      <c r="AE575" s="157"/>
      <c r="AF575" s="157"/>
      <c r="AG575" s="157"/>
      <c r="AH575" s="157"/>
      <c r="AI575" s="157"/>
      <c r="AJ575" s="157"/>
      <c r="AK575" s="157"/>
      <c r="AL575" s="157"/>
      <c r="AM575" s="157"/>
      <c r="AN575" s="157"/>
      <c r="AO575" s="157"/>
      <c r="AP575" s="157"/>
      <c r="AQ575" s="157"/>
      <c r="AR575" s="157"/>
      <c r="AS575" s="157"/>
      <c r="AT575" s="157"/>
      <c r="AU575" s="157"/>
      <c r="AV575" s="157"/>
      <c r="AW575" s="157"/>
      <c r="AX575" s="157"/>
      <c r="AY575" s="157"/>
      <c r="AZ575" s="157"/>
      <c r="BA575" s="157"/>
      <c r="BB575" s="157"/>
      <c r="BC575" s="157"/>
      <c r="BD575" s="157"/>
      <c r="BE575" s="157"/>
      <c r="BF575" s="157"/>
      <c r="BG575" s="157"/>
      <c r="BH575" s="157"/>
      <c r="BI575" s="157"/>
      <c r="BJ575" s="157"/>
      <c r="BK575" s="157"/>
      <c r="BL575" s="157"/>
      <c r="BM575" s="157"/>
      <c r="BN575" s="157"/>
      <c r="BO575" s="157"/>
      <c r="BP575" s="157"/>
      <c r="BQ575" s="157"/>
      <c r="BR575" s="157"/>
      <c r="BS575" s="157"/>
      <c r="BT575" s="157"/>
      <c r="BU575" s="157"/>
      <c r="BV575" s="157"/>
      <c r="BW575" s="157"/>
      <c r="BX575" s="157"/>
      <c r="BY575" s="157"/>
      <c r="BZ575" s="157"/>
      <c r="CA575" s="157"/>
      <c r="CB575" s="157"/>
      <c r="CC575" s="157"/>
      <c r="CD575" s="157"/>
      <c r="CE575" s="157"/>
      <c r="CF575" s="157"/>
      <c r="CG575" s="157"/>
    </row>
    <row r="576" spans="1:85" ht="15">
      <c r="A576" s="154"/>
      <c r="B576" s="154"/>
      <c r="C576" s="154"/>
      <c r="D576" s="155"/>
      <c r="E576" s="155"/>
      <c r="F576" s="155"/>
      <c r="G576" s="155"/>
      <c r="H576" s="155"/>
      <c r="I576" s="155"/>
      <c r="J576" s="155"/>
      <c r="K576" s="155"/>
      <c r="L576" s="155"/>
      <c r="M576" s="157"/>
      <c r="N576" s="157"/>
      <c r="O576" s="157"/>
      <c r="P576" s="157"/>
      <c r="Q576" s="157"/>
      <c r="R576" s="157"/>
      <c r="S576" s="157"/>
      <c r="T576" s="157"/>
      <c r="U576" s="157"/>
      <c r="V576" s="157"/>
      <c r="W576" s="157"/>
      <c r="X576" s="157"/>
      <c r="Y576" s="157"/>
      <c r="Z576" s="157"/>
      <c r="AA576" s="157"/>
      <c r="AB576" s="157"/>
      <c r="AC576" s="157"/>
      <c r="AD576" s="157"/>
      <c r="AE576" s="157"/>
      <c r="AF576" s="157"/>
      <c r="AG576" s="157"/>
      <c r="AH576" s="157"/>
      <c r="AI576" s="157"/>
      <c r="AJ576" s="157"/>
      <c r="AK576" s="157"/>
      <c r="AL576" s="157"/>
      <c r="AM576" s="157"/>
      <c r="AN576" s="157"/>
      <c r="AO576" s="157"/>
      <c r="AP576" s="157"/>
      <c r="AQ576" s="157"/>
      <c r="AR576" s="157"/>
      <c r="AS576" s="157"/>
      <c r="AT576" s="157"/>
      <c r="AU576" s="157"/>
      <c r="AV576" s="157"/>
      <c r="AW576" s="157"/>
      <c r="AX576" s="157"/>
      <c r="AY576" s="157"/>
      <c r="AZ576" s="157"/>
      <c r="BA576" s="157"/>
      <c r="BB576" s="157"/>
      <c r="BC576" s="157"/>
      <c r="BD576" s="157"/>
      <c r="BE576" s="157"/>
      <c r="BF576" s="157"/>
      <c r="BG576" s="157"/>
      <c r="BH576" s="157"/>
      <c r="BI576" s="157"/>
      <c r="BJ576" s="157"/>
      <c r="BK576" s="157"/>
      <c r="BL576" s="157"/>
      <c r="BM576" s="157"/>
      <c r="BN576" s="157"/>
      <c r="BO576" s="157"/>
      <c r="BP576" s="157"/>
      <c r="BQ576" s="157"/>
      <c r="BR576" s="157"/>
      <c r="BS576" s="157"/>
      <c r="BT576" s="157"/>
      <c r="BU576" s="157"/>
      <c r="BV576" s="157"/>
      <c r="BW576" s="157"/>
      <c r="BX576" s="157"/>
      <c r="BY576" s="157"/>
      <c r="BZ576" s="157"/>
      <c r="CA576" s="157"/>
      <c r="CB576" s="157"/>
      <c r="CC576" s="157"/>
      <c r="CD576" s="157"/>
      <c r="CE576" s="157"/>
      <c r="CF576" s="157"/>
      <c r="CG576" s="157"/>
    </row>
    <row r="577" spans="1:85" ht="15">
      <c r="A577" s="154"/>
      <c r="B577" s="154"/>
      <c r="C577" s="154"/>
      <c r="D577" s="155"/>
      <c r="E577" s="155"/>
      <c r="F577" s="155"/>
      <c r="G577" s="155"/>
      <c r="H577" s="155"/>
      <c r="I577" s="155"/>
      <c r="J577" s="155"/>
      <c r="K577" s="155"/>
      <c r="L577" s="155"/>
      <c r="M577" s="157"/>
      <c r="N577" s="157"/>
      <c r="O577" s="157"/>
      <c r="P577" s="157"/>
      <c r="Q577" s="157"/>
      <c r="R577" s="157"/>
      <c r="S577" s="157"/>
      <c r="T577" s="157"/>
      <c r="U577" s="157"/>
      <c r="V577" s="157"/>
      <c r="W577" s="157"/>
      <c r="X577" s="157"/>
      <c r="Y577" s="157"/>
      <c r="Z577" s="157"/>
      <c r="AA577" s="157"/>
      <c r="AB577" s="157"/>
      <c r="AC577" s="157"/>
      <c r="AD577" s="157"/>
      <c r="AE577" s="157"/>
      <c r="AF577" s="157"/>
      <c r="AG577" s="157"/>
      <c r="AH577" s="157"/>
      <c r="AI577" s="157"/>
      <c r="AJ577" s="157"/>
      <c r="AK577" s="157"/>
      <c r="AL577" s="157"/>
      <c r="AM577" s="157"/>
      <c r="AN577" s="157"/>
      <c r="AO577" s="157"/>
      <c r="AP577" s="157"/>
      <c r="AQ577" s="157"/>
      <c r="AR577" s="157"/>
      <c r="AS577" s="157"/>
      <c r="AT577" s="157"/>
      <c r="AU577" s="157"/>
      <c r="AV577" s="157"/>
      <c r="AW577" s="157"/>
      <c r="AX577" s="157"/>
      <c r="AY577" s="157"/>
      <c r="AZ577" s="157"/>
      <c r="BA577" s="157"/>
      <c r="BB577" s="157"/>
      <c r="BC577" s="157"/>
      <c r="BD577" s="157"/>
      <c r="BE577" s="157"/>
      <c r="BF577" s="157"/>
      <c r="BG577" s="157"/>
      <c r="BH577" s="157"/>
      <c r="BI577" s="157"/>
      <c r="BJ577" s="157"/>
      <c r="BK577" s="157"/>
      <c r="BL577" s="157"/>
      <c r="BM577" s="157"/>
      <c r="BN577" s="157"/>
      <c r="BO577" s="157"/>
      <c r="BP577" s="157"/>
      <c r="BQ577" s="157"/>
      <c r="BR577" s="157"/>
      <c r="BS577" s="157"/>
      <c r="BT577" s="157"/>
      <c r="BU577" s="157"/>
      <c r="BV577" s="157"/>
      <c r="BW577" s="157"/>
      <c r="BX577" s="157"/>
      <c r="BY577" s="157"/>
      <c r="BZ577" s="157"/>
      <c r="CA577" s="157"/>
      <c r="CB577" s="157"/>
      <c r="CC577" s="157"/>
      <c r="CD577" s="157"/>
      <c r="CE577" s="157"/>
      <c r="CF577" s="157"/>
      <c r="CG577" s="157"/>
    </row>
    <row r="578" spans="1:85" ht="15">
      <c r="A578" s="154"/>
      <c r="B578" s="154"/>
      <c r="C578" s="154"/>
      <c r="D578" s="155"/>
      <c r="E578" s="155"/>
      <c r="F578" s="155"/>
      <c r="G578" s="155"/>
      <c r="H578" s="155"/>
      <c r="I578" s="155"/>
      <c r="J578" s="155"/>
      <c r="K578" s="155"/>
      <c r="L578" s="155"/>
      <c r="M578" s="157"/>
      <c r="N578" s="157"/>
      <c r="O578" s="157"/>
      <c r="P578" s="157"/>
      <c r="Q578" s="157"/>
      <c r="R578" s="157"/>
      <c r="S578" s="157"/>
      <c r="T578" s="157"/>
      <c r="U578" s="157"/>
      <c r="V578" s="157"/>
      <c r="W578" s="157"/>
      <c r="X578" s="157"/>
      <c r="Y578" s="157"/>
      <c r="Z578" s="157"/>
      <c r="AA578" s="157"/>
      <c r="AB578" s="157"/>
      <c r="AC578" s="157"/>
      <c r="AD578" s="157"/>
      <c r="AE578" s="157"/>
      <c r="AF578" s="157"/>
      <c r="AG578" s="157"/>
      <c r="AH578" s="157"/>
      <c r="AI578" s="157"/>
      <c r="AJ578" s="157"/>
      <c r="AK578" s="157"/>
      <c r="AL578" s="157"/>
      <c r="AM578" s="157"/>
      <c r="AN578" s="157"/>
      <c r="AO578" s="157"/>
      <c r="AP578" s="157"/>
      <c r="AQ578" s="157"/>
      <c r="AR578" s="157"/>
      <c r="AS578" s="157"/>
      <c r="AT578" s="157"/>
      <c r="AU578" s="157"/>
      <c r="AV578" s="157"/>
      <c r="AW578" s="157"/>
      <c r="AX578" s="157"/>
      <c r="AY578" s="157"/>
      <c r="AZ578" s="157"/>
      <c r="BA578" s="157"/>
      <c r="BB578" s="157"/>
      <c r="BC578" s="157"/>
      <c r="BD578" s="157"/>
      <c r="BE578" s="157"/>
      <c r="BF578" s="157"/>
      <c r="BG578" s="157"/>
      <c r="BH578" s="157"/>
      <c r="BI578" s="157"/>
      <c r="BJ578" s="157"/>
      <c r="BK578" s="157"/>
      <c r="BL578" s="157"/>
      <c r="BM578" s="157"/>
      <c r="BN578" s="157"/>
      <c r="BO578" s="157"/>
      <c r="BP578" s="157"/>
      <c r="BQ578" s="157"/>
      <c r="BR578" s="157"/>
      <c r="BS578" s="157"/>
      <c r="BT578" s="157"/>
      <c r="BU578" s="157"/>
      <c r="BV578" s="157"/>
      <c r="BW578" s="157"/>
      <c r="BX578" s="157"/>
      <c r="BY578" s="157"/>
      <c r="BZ578" s="157"/>
      <c r="CA578" s="157"/>
      <c r="CB578" s="157"/>
      <c r="CC578" s="157"/>
      <c r="CD578" s="157"/>
      <c r="CE578" s="157"/>
      <c r="CF578" s="157"/>
      <c r="CG578" s="157"/>
    </row>
    <row r="579" spans="1:85" ht="15">
      <c r="A579" s="154"/>
      <c r="B579" s="154"/>
      <c r="C579" s="154"/>
      <c r="D579" s="155"/>
      <c r="E579" s="155"/>
      <c r="F579" s="155"/>
      <c r="G579" s="155"/>
      <c r="H579" s="155"/>
      <c r="I579" s="155"/>
      <c r="J579" s="155"/>
      <c r="K579" s="155"/>
      <c r="L579" s="155"/>
      <c r="M579" s="157"/>
      <c r="N579" s="157"/>
      <c r="O579" s="157"/>
      <c r="P579" s="157"/>
      <c r="Q579" s="157"/>
      <c r="R579" s="157"/>
      <c r="S579" s="157"/>
      <c r="T579" s="157"/>
      <c r="U579" s="157"/>
      <c r="V579" s="157"/>
      <c r="W579" s="157"/>
      <c r="X579" s="157"/>
      <c r="Y579" s="157"/>
      <c r="Z579" s="157"/>
      <c r="AA579" s="157"/>
      <c r="AB579" s="157"/>
      <c r="AC579" s="157"/>
      <c r="AD579" s="157"/>
      <c r="AE579" s="157"/>
      <c r="AF579" s="157"/>
      <c r="AG579" s="157"/>
      <c r="AH579" s="157"/>
      <c r="AI579" s="157"/>
      <c r="AJ579" s="157"/>
      <c r="AK579" s="157"/>
      <c r="AL579" s="157"/>
      <c r="AM579" s="157"/>
      <c r="AN579" s="157"/>
      <c r="AO579" s="157"/>
      <c r="AP579" s="157"/>
      <c r="AQ579" s="157"/>
      <c r="AR579" s="157"/>
      <c r="AS579" s="157"/>
      <c r="AT579" s="157"/>
      <c r="AU579" s="157"/>
      <c r="AV579" s="157"/>
      <c r="AW579" s="157"/>
      <c r="AX579" s="157"/>
      <c r="AY579" s="157"/>
      <c r="AZ579" s="157"/>
      <c r="BA579" s="157"/>
      <c r="BB579" s="157"/>
      <c r="BC579" s="157"/>
      <c r="BD579" s="157"/>
      <c r="BE579" s="157"/>
      <c r="BF579" s="157"/>
      <c r="BG579" s="157"/>
      <c r="BH579" s="157"/>
      <c r="BI579" s="157"/>
      <c r="BJ579" s="157"/>
      <c r="BK579" s="157"/>
      <c r="BL579" s="157"/>
      <c r="BM579" s="157"/>
      <c r="BN579" s="157"/>
      <c r="BO579" s="157"/>
      <c r="BP579" s="157"/>
      <c r="BQ579" s="157"/>
      <c r="BR579" s="157"/>
      <c r="BS579" s="157"/>
      <c r="BT579" s="157"/>
      <c r="BU579" s="157"/>
      <c r="BV579" s="157"/>
      <c r="BW579" s="157"/>
      <c r="BX579" s="157"/>
      <c r="BY579" s="157"/>
      <c r="BZ579" s="157"/>
      <c r="CA579" s="157"/>
      <c r="CB579" s="157"/>
      <c r="CC579" s="157"/>
      <c r="CD579" s="157"/>
      <c r="CE579" s="157"/>
      <c r="CF579" s="157"/>
      <c r="CG579" s="157"/>
    </row>
    <row r="580" spans="1:85" ht="15">
      <c r="A580" s="154"/>
      <c r="B580" s="154"/>
      <c r="C580" s="154"/>
      <c r="D580" s="155"/>
      <c r="E580" s="155"/>
      <c r="F580" s="155"/>
      <c r="G580" s="155"/>
      <c r="H580" s="155"/>
      <c r="I580" s="155"/>
      <c r="J580" s="155"/>
      <c r="K580" s="155"/>
      <c r="L580" s="155"/>
      <c r="M580" s="157"/>
      <c r="N580" s="157"/>
      <c r="O580" s="157"/>
      <c r="P580" s="157"/>
      <c r="Q580" s="157"/>
      <c r="R580" s="157"/>
      <c r="S580" s="157"/>
      <c r="T580" s="157"/>
      <c r="U580" s="157"/>
      <c r="V580" s="157"/>
      <c r="W580" s="157"/>
      <c r="X580" s="157"/>
      <c r="Y580" s="157"/>
      <c r="Z580" s="157"/>
      <c r="AA580" s="157"/>
      <c r="AB580" s="157"/>
      <c r="AC580" s="157"/>
      <c r="AD580" s="157"/>
      <c r="AE580" s="157"/>
      <c r="AF580" s="157"/>
      <c r="AG580" s="157"/>
      <c r="AH580" s="157"/>
      <c r="AI580" s="157"/>
      <c r="AJ580" s="157"/>
      <c r="AK580" s="157"/>
      <c r="AL580" s="157"/>
      <c r="AM580" s="157"/>
      <c r="AN580" s="157"/>
      <c r="AO580" s="157"/>
      <c r="AP580" s="157"/>
      <c r="AQ580" s="157"/>
      <c r="AR580" s="157"/>
      <c r="AS580" s="157"/>
      <c r="AT580" s="157"/>
      <c r="AU580" s="157"/>
      <c r="AV580" s="157"/>
      <c r="AW580" s="157"/>
      <c r="AX580" s="157"/>
      <c r="AY580" s="157"/>
      <c r="AZ580" s="157"/>
      <c r="BA580" s="157"/>
      <c r="BB580" s="157"/>
      <c r="BC580" s="157"/>
      <c r="BD580" s="157"/>
      <c r="BE580" s="157"/>
      <c r="BF580" s="157"/>
      <c r="BG580" s="157"/>
      <c r="BH580" s="157"/>
      <c r="BI580" s="157"/>
      <c r="BJ580" s="157"/>
      <c r="BK580" s="157"/>
      <c r="BL580" s="157"/>
      <c r="BM580" s="157"/>
      <c r="BN580" s="157"/>
      <c r="BO580" s="157"/>
      <c r="BP580" s="157"/>
      <c r="BQ580" s="157"/>
      <c r="BR580" s="157"/>
      <c r="BS580" s="157"/>
      <c r="BT580" s="157"/>
      <c r="BU580" s="157"/>
      <c r="BV580" s="157"/>
      <c r="BW580" s="157"/>
      <c r="BX580" s="157"/>
      <c r="BY580" s="157"/>
      <c r="BZ580" s="157"/>
      <c r="CA580" s="157"/>
      <c r="CB580" s="157"/>
      <c r="CC580" s="157"/>
      <c r="CD580" s="157"/>
      <c r="CE580" s="157"/>
      <c r="CF580" s="157"/>
      <c r="CG580" s="157"/>
    </row>
    <row r="581" spans="1:85" ht="15">
      <c r="A581" s="154"/>
      <c r="B581" s="154"/>
      <c r="C581" s="154"/>
      <c r="D581" s="155"/>
      <c r="E581" s="155"/>
      <c r="F581" s="155"/>
      <c r="G581" s="155"/>
      <c r="H581" s="155"/>
      <c r="I581" s="155"/>
      <c r="J581" s="155"/>
      <c r="K581" s="155"/>
      <c r="L581" s="155"/>
      <c r="M581" s="157"/>
      <c r="N581" s="157"/>
      <c r="O581" s="157"/>
      <c r="P581" s="157"/>
      <c r="Q581" s="157"/>
      <c r="R581" s="157"/>
      <c r="S581" s="157"/>
      <c r="T581" s="157"/>
      <c r="U581" s="157"/>
      <c r="V581" s="157"/>
      <c r="W581" s="157"/>
      <c r="X581" s="157"/>
      <c r="Y581" s="157"/>
      <c r="Z581" s="157"/>
      <c r="AA581" s="157"/>
      <c r="AB581" s="157"/>
      <c r="AC581" s="157"/>
      <c r="AD581" s="157"/>
      <c r="AE581" s="157"/>
      <c r="AF581" s="157"/>
      <c r="AG581" s="157"/>
      <c r="AH581" s="157"/>
      <c r="AI581" s="157"/>
      <c r="AJ581" s="157"/>
      <c r="AK581" s="157"/>
      <c r="AL581" s="157"/>
      <c r="AM581" s="157"/>
      <c r="AN581" s="157"/>
      <c r="AO581" s="157"/>
      <c r="AP581" s="157"/>
      <c r="AQ581" s="157"/>
      <c r="AR581" s="157"/>
      <c r="AS581" s="157"/>
      <c r="AT581" s="157"/>
      <c r="AU581" s="157"/>
      <c r="AV581" s="157"/>
      <c r="AW581" s="157"/>
      <c r="AX581" s="157"/>
      <c r="AY581" s="157"/>
      <c r="AZ581" s="157"/>
      <c r="BA581" s="157"/>
      <c r="BB581" s="157"/>
      <c r="BC581" s="157"/>
      <c r="BD581" s="157"/>
      <c r="BE581" s="157"/>
      <c r="BF581" s="157"/>
      <c r="BG581" s="157"/>
      <c r="BH581" s="157"/>
      <c r="BI581" s="157"/>
      <c r="BJ581" s="157"/>
      <c r="BK581" s="157"/>
      <c r="BL581" s="157"/>
      <c r="BM581" s="157"/>
      <c r="BN581" s="157"/>
      <c r="BO581" s="157"/>
      <c r="BP581" s="157"/>
      <c r="BQ581" s="157"/>
      <c r="BR581" s="157"/>
      <c r="BS581" s="157"/>
      <c r="BT581" s="157"/>
      <c r="BU581" s="157"/>
      <c r="BV581" s="157"/>
      <c r="BW581" s="157"/>
      <c r="BX581" s="157"/>
      <c r="BY581" s="157"/>
      <c r="BZ581" s="157"/>
      <c r="CA581" s="157"/>
      <c r="CB581" s="157"/>
      <c r="CC581" s="157"/>
      <c r="CD581" s="157"/>
      <c r="CE581" s="157"/>
      <c r="CF581" s="157"/>
      <c r="CG581" s="157"/>
    </row>
    <row r="582" spans="1:85" ht="15">
      <c r="A582" s="154"/>
      <c r="B582" s="154"/>
      <c r="C582" s="154"/>
      <c r="D582" s="155"/>
      <c r="E582" s="155"/>
      <c r="F582" s="155"/>
      <c r="G582" s="155"/>
      <c r="H582" s="155"/>
      <c r="I582" s="155"/>
      <c r="J582" s="155"/>
      <c r="K582" s="155"/>
      <c r="L582" s="155"/>
      <c r="M582" s="157"/>
      <c r="N582" s="157"/>
      <c r="O582" s="157"/>
      <c r="P582" s="157"/>
      <c r="Q582" s="157"/>
      <c r="R582" s="157"/>
      <c r="S582" s="157"/>
      <c r="T582" s="157"/>
      <c r="U582" s="157"/>
      <c r="V582" s="157"/>
      <c r="W582" s="157"/>
      <c r="X582" s="157"/>
      <c r="Y582" s="157"/>
      <c r="Z582" s="157"/>
      <c r="AA582" s="157"/>
      <c r="AB582" s="157"/>
      <c r="AC582" s="157"/>
      <c r="AD582" s="157"/>
      <c r="AE582" s="157"/>
      <c r="AF582" s="157"/>
      <c r="AG582" s="157"/>
      <c r="AH582" s="157"/>
      <c r="AI582" s="157"/>
      <c r="AJ582" s="157"/>
      <c r="AK582" s="157"/>
      <c r="AL582" s="157"/>
      <c r="AM582" s="157"/>
      <c r="AN582" s="157"/>
      <c r="AO582" s="157"/>
      <c r="AP582" s="157"/>
      <c r="AQ582" s="157"/>
      <c r="AR582" s="157"/>
      <c r="AS582" s="157"/>
      <c r="AT582" s="157"/>
      <c r="AU582" s="157"/>
      <c r="AV582" s="157"/>
      <c r="AW582" s="157"/>
      <c r="AX582" s="157"/>
      <c r="AY582" s="157"/>
      <c r="AZ582" s="157"/>
      <c r="BA582" s="157"/>
      <c r="BB582" s="157"/>
      <c r="BC582" s="157"/>
      <c r="BD582" s="157"/>
      <c r="BE582" s="157"/>
      <c r="BF582" s="157"/>
      <c r="BG582" s="157"/>
      <c r="BH582" s="157"/>
      <c r="BI582" s="157"/>
      <c r="BJ582" s="157"/>
      <c r="BK582" s="157"/>
      <c r="BL582" s="157"/>
      <c r="BM582" s="157"/>
      <c r="BN582" s="157"/>
      <c r="BO582" s="157"/>
      <c r="BP582" s="157"/>
      <c r="BQ582" s="157"/>
      <c r="BR582" s="157"/>
      <c r="BS582" s="157"/>
      <c r="BT582" s="157"/>
      <c r="BU582" s="157"/>
      <c r="BV582" s="157"/>
      <c r="BW582" s="157"/>
      <c r="BX582" s="157"/>
      <c r="BY582" s="157"/>
      <c r="BZ582" s="157"/>
      <c r="CA582" s="157"/>
      <c r="CB582" s="157"/>
      <c r="CC582" s="157"/>
      <c r="CD582" s="157"/>
      <c r="CE582" s="157"/>
      <c r="CF582" s="157"/>
      <c r="CG582" s="157"/>
    </row>
    <row r="583" spans="1:85" ht="15">
      <c r="A583" s="154"/>
      <c r="B583" s="154"/>
      <c r="C583" s="154"/>
      <c r="D583" s="155"/>
      <c r="E583" s="155"/>
      <c r="F583" s="155"/>
      <c r="G583" s="155"/>
      <c r="H583" s="155"/>
      <c r="I583" s="155"/>
      <c r="J583" s="155"/>
      <c r="K583" s="155"/>
      <c r="L583" s="155"/>
      <c r="M583" s="157"/>
      <c r="N583" s="157"/>
      <c r="O583" s="157"/>
      <c r="P583" s="157"/>
      <c r="Q583" s="157"/>
      <c r="R583" s="157"/>
      <c r="S583" s="157"/>
      <c r="T583" s="157"/>
      <c r="U583" s="157"/>
      <c r="V583" s="157"/>
      <c r="W583" s="157"/>
      <c r="X583" s="157"/>
      <c r="Y583" s="157"/>
      <c r="Z583" s="157"/>
      <c r="AA583" s="157"/>
      <c r="AB583" s="157"/>
      <c r="AC583" s="157"/>
      <c r="AD583" s="157"/>
      <c r="AE583" s="157"/>
      <c r="AF583" s="157"/>
      <c r="AG583" s="157"/>
      <c r="AH583" s="157"/>
      <c r="AI583" s="157"/>
      <c r="AJ583" s="157"/>
      <c r="AK583" s="157"/>
      <c r="AL583" s="157"/>
      <c r="AM583" s="157"/>
      <c r="AN583" s="157"/>
      <c r="AO583" s="157"/>
      <c r="AP583" s="157"/>
      <c r="AQ583" s="157"/>
      <c r="AR583" s="157"/>
      <c r="AS583" s="157"/>
      <c r="AT583" s="157"/>
      <c r="AU583" s="157"/>
      <c r="AV583" s="157"/>
      <c r="AW583" s="157"/>
      <c r="AX583" s="157"/>
      <c r="AY583" s="157"/>
      <c r="AZ583" s="157"/>
      <c r="BA583" s="157"/>
      <c r="BB583" s="157"/>
      <c r="BC583" s="157"/>
      <c r="BD583" s="157"/>
      <c r="BE583" s="157"/>
      <c r="BF583" s="157"/>
      <c r="BG583" s="157"/>
      <c r="BH583" s="157"/>
      <c r="BI583" s="157"/>
      <c r="BJ583" s="157"/>
      <c r="BK583" s="157"/>
      <c r="BL583" s="157"/>
      <c r="BM583" s="157"/>
      <c r="BN583" s="157"/>
      <c r="BO583" s="157"/>
      <c r="BP583" s="157"/>
      <c r="BQ583" s="157"/>
      <c r="BR583" s="157"/>
      <c r="BS583" s="157"/>
      <c r="BT583" s="157"/>
      <c r="BU583" s="157"/>
      <c r="BV583" s="157"/>
      <c r="BW583" s="157"/>
      <c r="BX583" s="157"/>
      <c r="BY583" s="157"/>
      <c r="BZ583" s="157"/>
      <c r="CA583" s="157"/>
      <c r="CB583" s="157"/>
      <c r="CC583" s="157"/>
      <c r="CD583" s="157"/>
      <c r="CE583" s="157"/>
      <c r="CF583" s="157"/>
      <c r="CG583" s="157"/>
    </row>
    <row r="584" spans="1:85" ht="15">
      <c r="A584" s="154"/>
      <c r="B584" s="154"/>
      <c r="C584" s="154"/>
      <c r="D584" s="155"/>
      <c r="E584" s="155"/>
      <c r="F584" s="155"/>
      <c r="G584" s="155"/>
      <c r="H584" s="155"/>
      <c r="I584" s="155"/>
      <c r="J584" s="155"/>
      <c r="K584" s="155"/>
      <c r="L584" s="155"/>
      <c r="M584" s="157"/>
      <c r="N584" s="157"/>
      <c r="O584" s="157"/>
      <c r="P584" s="157"/>
      <c r="Q584" s="157"/>
      <c r="R584" s="157"/>
      <c r="S584" s="157"/>
      <c r="T584" s="157"/>
      <c r="U584" s="157"/>
      <c r="V584" s="157"/>
      <c r="W584" s="157"/>
      <c r="X584" s="157"/>
      <c r="Y584" s="157"/>
      <c r="Z584" s="157"/>
      <c r="AA584" s="157"/>
      <c r="AB584" s="157"/>
      <c r="AC584" s="157"/>
      <c r="AD584" s="157"/>
      <c r="AE584" s="157"/>
      <c r="AF584" s="157"/>
      <c r="AG584" s="157"/>
      <c r="AH584" s="157"/>
      <c r="AI584" s="157"/>
      <c r="AJ584" s="157"/>
      <c r="AK584" s="157"/>
      <c r="AL584" s="157"/>
      <c r="AM584" s="157"/>
      <c r="AN584" s="157"/>
      <c r="AO584" s="157"/>
      <c r="AP584" s="157"/>
      <c r="AQ584" s="157"/>
      <c r="AR584" s="157"/>
      <c r="AS584" s="157"/>
      <c r="AT584" s="157"/>
      <c r="AU584" s="157"/>
      <c r="AV584" s="157"/>
      <c r="AW584" s="157"/>
      <c r="AX584" s="157"/>
      <c r="AY584" s="157"/>
      <c r="AZ584" s="157"/>
      <c r="BA584" s="157"/>
      <c r="BB584" s="157"/>
      <c r="BC584" s="157"/>
      <c r="BD584" s="157"/>
      <c r="BE584" s="157"/>
      <c r="BF584" s="157"/>
      <c r="BG584" s="157"/>
      <c r="BH584" s="157"/>
      <c r="BI584" s="157"/>
      <c r="BJ584" s="157"/>
      <c r="BK584" s="157"/>
      <c r="BL584" s="157"/>
      <c r="BM584" s="157"/>
      <c r="BN584" s="157"/>
      <c r="BO584" s="157"/>
      <c r="BP584" s="157"/>
      <c r="BQ584" s="157"/>
      <c r="BR584" s="157"/>
      <c r="BS584" s="157"/>
      <c r="BT584" s="157"/>
      <c r="BU584" s="157"/>
      <c r="BV584" s="157"/>
      <c r="BW584" s="157"/>
      <c r="BX584" s="157"/>
      <c r="BY584" s="157"/>
      <c r="BZ584" s="157"/>
      <c r="CA584" s="157"/>
      <c r="CB584" s="157"/>
      <c r="CC584" s="157"/>
      <c r="CD584" s="157"/>
      <c r="CE584" s="157"/>
      <c r="CF584" s="157"/>
      <c r="CG584" s="157"/>
    </row>
    <row r="585" spans="1:85" ht="15">
      <c r="A585" s="154"/>
      <c r="B585" s="154"/>
      <c r="C585" s="154"/>
      <c r="D585" s="155"/>
      <c r="E585" s="155"/>
      <c r="F585" s="155"/>
      <c r="G585" s="155"/>
      <c r="H585" s="155"/>
      <c r="I585" s="155"/>
      <c r="J585" s="155"/>
      <c r="K585" s="155"/>
      <c r="L585" s="155"/>
      <c r="M585" s="157"/>
      <c r="N585" s="157"/>
      <c r="O585" s="157"/>
      <c r="P585" s="157"/>
      <c r="Q585" s="157"/>
      <c r="R585" s="157"/>
      <c r="S585" s="157"/>
      <c r="T585" s="157"/>
      <c r="U585" s="157"/>
      <c r="V585" s="157"/>
      <c r="W585" s="157"/>
      <c r="X585" s="157"/>
      <c r="Y585" s="157"/>
      <c r="Z585" s="157"/>
      <c r="AA585" s="157"/>
      <c r="AB585" s="157"/>
      <c r="AC585" s="157"/>
      <c r="AD585" s="157"/>
      <c r="AE585" s="157"/>
      <c r="AF585" s="157"/>
      <c r="AG585" s="157"/>
      <c r="AH585" s="157"/>
      <c r="AI585" s="157"/>
      <c r="AJ585" s="157"/>
      <c r="AK585" s="157"/>
      <c r="AL585" s="157"/>
      <c r="AM585" s="157"/>
      <c r="AN585" s="157"/>
      <c r="AO585" s="157"/>
      <c r="AP585" s="157"/>
      <c r="AQ585" s="157"/>
      <c r="AR585" s="157"/>
      <c r="AS585" s="157"/>
      <c r="AT585" s="157"/>
      <c r="AU585" s="157"/>
      <c r="AV585" s="157"/>
      <c r="AW585" s="157"/>
      <c r="AX585" s="157"/>
      <c r="AY585" s="157"/>
      <c r="AZ585" s="157"/>
      <c r="BA585" s="157"/>
      <c r="BB585" s="157"/>
      <c r="BC585" s="157"/>
      <c r="BD585" s="157"/>
      <c r="BE585" s="157"/>
      <c r="BF585" s="157"/>
      <c r="BG585" s="157"/>
      <c r="BH585" s="157"/>
      <c r="BI585" s="157"/>
      <c r="BJ585" s="157"/>
      <c r="BK585" s="157"/>
      <c r="BL585" s="157"/>
      <c r="BM585" s="157"/>
      <c r="BN585" s="157"/>
      <c r="BO585" s="157"/>
      <c r="BP585" s="157"/>
      <c r="BQ585" s="157"/>
      <c r="BR585" s="157"/>
      <c r="BS585" s="157"/>
      <c r="BT585" s="157"/>
      <c r="BU585" s="157"/>
      <c r="BV585" s="157"/>
      <c r="BW585" s="157"/>
      <c r="BX585" s="157"/>
      <c r="BY585" s="157"/>
      <c r="BZ585" s="157"/>
      <c r="CA585" s="157"/>
      <c r="CB585" s="157"/>
      <c r="CC585" s="157"/>
      <c r="CD585" s="157"/>
      <c r="CE585" s="157"/>
      <c r="CF585" s="157"/>
      <c r="CG585" s="157"/>
    </row>
    <row r="586" spans="1:85" ht="15">
      <c r="A586" s="154"/>
      <c r="B586" s="154"/>
      <c r="C586" s="154"/>
      <c r="D586" s="155"/>
      <c r="E586" s="155"/>
      <c r="F586" s="155"/>
      <c r="G586" s="155"/>
      <c r="H586" s="155"/>
      <c r="I586" s="155"/>
      <c r="J586" s="155"/>
      <c r="K586" s="155"/>
      <c r="L586" s="155"/>
      <c r="M586" s="157"/>
      <c r="N586" s="157"/>
      <c r="O586" s="157"/>
      <c r="P586" s="157"/>
      <c r="Q586" s="157"/>
      <c r="R586" s="157"/>
      <c r="S586" s="157"/>
      <c r="T586" s="157"/>
      <c r="U586" s="157"/>
      <c r="V586" s="157"/>
      <c r="W586" s="157"/>
      <c r="X586" s="157"/>
      <c r="Y586" s="157"/>
      <c r="Z586" s="157"/>
      <c r="AA586" s="157"/>
      <c r="AB586" s="157"/>
      <c r="AC586" s="157"/>
      <c r="AD586" s="157"/>
      <c r="AE586" s="157"/>
      <c r="AF586" s="157"/>
      <c r="AG586" s="157"/>
      <c r="AH586" s="157"/>
      <c r="AI586" s="157"/>
      <c r="AJ586" s="157"/>
      <c r="AK586" s="157"/>
      <c r="AL586" s="157"/>
      <c r="AM586" s="157"/>
      <c r="AN586" s="157"/>
      <c r="AO586" s="157"/>
      <c r="AP586" s="157"/>
      <c r="AQ586" s="157"/>
      <c r="AR586" s="157"/>
      <c r="AS586" s="157"/>
      <c r="AT586" s="157"/>
      <c r="AU586" s="157"/>
      <c r="AV586" s="157"/>
      <c r="AW586" s="157"/>
      <c r="AX586" s="157"/>
      <c r="AY586" s="157"/>
      <c r="AZ586" s="157"/>
      <c r="BA586" s="157"/>
      <c r="BB586" s="157"/>
      <c r="BC586" s="157"/>
      <c r="BD586" s="157"/>
      <c r="BE586" s="157"/>
      <c r="BF586" s="157"/>
      <c r="BG586" s="157"/>
      <c r="BH586" s="157"/>
      <c r="BI586" s="157"/>
      <c r="BJ586" s="157"/>
      <c r="BK586" s="157"/>
      <c r="BL586" s="157"/>
      <c r="BM586" s="157"/>
      <c r="BN586" s="157"/>
      <c r="BO586" s="157"/>
      <c r="BP586" s="157"/>
      <c r="BQ586" s="157"/>
      <c r="BR586" s="157"/>
      <c r="BS586" s="157"/>
      <c r="BT586" s="157"/>
      <c r="BU586" s="157"/>
      <c r="BV586" s="157"/>
      <c r="BW586" s="157"/>
      <c r="BX586" s="157"/>
      <c r="BY586" s="157"/>
      <c r="BZ586" s="157"/>
      <c r="CA586" s="157"/>
      <c r="CB586" s="157"/>
      <c r="CC586" s="157"/>
      <c r="CD586" s="157"/>
      <c r="CE586" s="157"/>
      <c r="CF586" s="157"/>
      <c r="CG586" s="157"/>
    </row>
    <row r="587" spans="1:85" ht="15">
      <c r="A587" s="154"/>
      <c r="B587" s="154"/>
      <c r="C587" s="154"/>
      <c r="D587" s="155"/>
      <c r="E587" s="155"/>
      <c r="F587" s="155"/>
      <c r="G587" s="155"/>
      <c r="H587" s="155"/>
      <c r="I587" s="155"/>
      <c r="J587" s="155"/>
      <c r="K587" s="155"/>
      <c r="L587" s="155"/>
      <c r="M587" s="157"/>
      <c r="N587" s="157"/>
      <c r="O587" s="157"/>
      <c r="P587" s="157"/>
      <c r="Q587" s="157"/>
      <c r="R587" s="157"/>
      <c r="S587" s="157"/>
      <c r="T587" s="157"/>
      <c r="U587" s="157"/>
      <c r="V587" s="157"/>
      <c r="W587" s="157"/>
      <c r="X587" s="157"/>
      <c r="Y587" s="157"/>
      <c r="Z587" s="157"/>
      <c r="AA587" s="157"/>
      <c r="AB587" s="157"/>
      <c r="AC587" s="157"/>
      <c r="AD587" s="157"/>
      <c r="AE587" s="157"/>
      <c r="AF587" s="157"/>
      <c r="AG587" s="157"/>
      <c r="AH587" s="157"/>
      <c r="AI587" s="157"/>
      <c r="AJ587" s="157"/>
      <c r="AK587" s="157"/>
      <c r="AL587" s="157"/>
      <c r="AM587" s="157"/>
      <c r="AN587" s="157"/>
      <c r="AO587" s="157"/>
      <c r="AP587" s="157"/>
      <c r="AQ587" s="157"/>
      <c r="AR587" s="157"/>
      <c r="AS587" s="157"/>
      <c r="AT587" s="157"/>
      <c r="AU587" s="157"/>
      <c r="AV587" s="157"/>
      <c r="AW587" s="157"/>
      <c r="AX587" s="157"/>
      <c r="AY587" s="157"/>
      <c r="AZ587" s="157"/>
      <c r="BA587" s="157"/>
      <c r="BB587" s="157"/>
      <c r="BC587" s="157"/>
      <c r="BD587" s="157"/>
      <c r="BE587" s="157"/>
      <c r="BF587" s="157"/>
      <c r="BG587" s="157"/>
      <c r="BH587" s="157"/>
      <c r="BI587" s="157"/>
      <c r="BJ587" s="157"/>
      <c r="BK587" s="157"/>
      <c r="BL587" s="157"/>
      <c r="BM587" s="157"/>
      <c r="BN587" s="157"/>
      <c r="BO587" s="157"/>
      <c r="BP587" s="157"/>
      <c r="BQ587" s="157"/>
      <c r="BR587" s="157"/>
      <c r="BS587" s="157"/>
      <c r="BT587" s="157"/>
      <c r="BU587" s="157"/>
      <c r="BV587" s="157"/>
      <c r="BW587" s="157"/>
      <c r="BX587" s="157"/>
      <c r="BY587" s="157"/>
      <c r="BZ587" s="157"/>
      <c r="CA587" s="157"/>
      <c r="CB587" s="157"/>
      <c r="CC587" s="157"/>
      <c r="CD587" s="157"/>
      <c r="CE587" s="157"/>
      <c r="CF587" s="157"/>
      <c r="CG587" s="157"/>
    </row>
    <row r="588" spans="1:85" ht="15">
      <c r="A588" s="154"/>
      <c r="B588" s="154"/>
      <c r="C588" s="154"/>
      <c r="D588" s="155"/>
      <c r="E588" s="155"/>
      <c r="F588" s="155"/>
      <c r="G588" s="155"/>
      <c r="H588" s="155"/>
      <c r="I588" s="155"/>
      <c r="J588" s="155"/>
      <c r="K588" s="155"/>
      <c r="L588" s="155"/>
      <c r="M588" s="157"/>
      <c r="N588" s="157"/>
      <c r="O588" s="157"/>
      <c r="P588" s="157"/>
      <c r="Q588" s="157"/>
      <c r="R588" s="157"/>
      <c r="S588" s="157"/>
      <c r="T588" s="157"/>
      <c r="U588" s="157"/>
      <c r="V588" s="157"/>
      <c r="W588" s="157"/>
      <c r="X588" s="157"/>
      <c r="Y588" s="157"/>
      <c r="Z588" s="157"/>
      <c r="AA588" s="157"/>
      <c r="AB588" s="157"/>
      <c r="AC588" s="157"/>
      <c r="AD588" s="157"/>
      <c r="AE588" s="157"/>
      <c r="AF588" s="157"/>
      <c r="AG588" s="157"/>
      <c r="AH588" s="157"/>
      <c r="AI588" s="157"/>
      <c r="AJ588" s="157"/>
      <c r="AK588" s="157"/>
      <c r="AL588" s="157"/>
      <c r="AM588" s="157"/>
      <c r="AN588" s="157"/>
      <c r="AO588" s="157"/>
      <c r="AP588" s="157"/>
      <c r="AQ588" s="157"/>
      <c r="AR588" s="157"/>
      <c r="AS588" s="157"/>
      <c r="AT588" s="157"/>
      <c r="AU588" s="157"/>
      <c r="AV588" s="157"/>
      <c r="AW588" s="157"/>
      <c r="AX588" s="157"/>
      <c r="AY588" s="157"/>
      <c r="AZ588" s="157"/>
      <c r="BA588" s="157"/>
      <c r="BB588" s="157"/>
      <c r="BC588" s="157"/>
      <c r="BD588" s="157"/>
      <c r="BE588" s="157"/>
      <c r="BF588" s="157"/>
      <c r="BG588" s="157"/>
      <c r="BH588" s="157"/>
      <c r="BI588" s="157"/>
      <c r="BJ588" s="157"/>
      <c r="BK588" s="157"/>
      <c r="BL588" s="157"/>
      <c r="BM588" s="157"/>
      <c r="BN588" s="157"/>
      <c r="BO588" s="157"/>
      <c r="BP588" s="157"/>
      <c r="BQ588" s="157"/>
      <c r="BR588" s="157"/>
      <c r="BS588" s="157"/>
      <c r="BT588" s="157"/>
      <c r="BU588" s="157"/>
      <c r="BV588" s="157"/>
      <c r="BW588" s="157"/>
      <c r="BX588" s="157"/>
      <c r="BY588" s="157"/>
      <c r="BZ588" s="157"/>
      <c r="CA588" s="157"/>
      <c r="CB588" s="157"/>
      <c r="CC588" s="157"/>
      <c r="CD588" s="157"/>
      <c r="CE588" s="157"/>
      <c r="CF588" s="157"/>
      <c r="CG588" s="157"/>
    </row>
    <row r="589" spans="1:85" ht="15">
      <c r="A589" s="154"/>
      <c r="B589" s="154"/>
      <c r="C589" s="154"/>
      <c r="D589" s="155"/>
      <c r="E589" s="155"/>
      <c r="F589" s="155"/>
      <c r="G589" s="155"/>
      <c r="H589" s="155"/>
      <c r="I589" s="155"/>
      <c r="J589" s="155"/>
      <c r="K589" s="155"/>
      <c r="L589" s="155"/>
      <c r="M589" s="157"/>
      <c r="N589" s="157"/>
      <c r="O589" s="157"/>
      <c r="P589" s="157"/>
      <c r="Q589" s="157"/>
      <c r="R589" s="157"/>
      <c r="S589" s="157"/>
      <c r="T589" s="157"/>
      <c r="U589" s="157"/>
      <c r="V589" s="157"/>
      <c r="W589" s="157"/>
      <c r="X589" s="157"/>
      <c r="Y589" s="157"/>
      <c r="Z589" s="157"/>
      <c r="AA589" s="157"/>
      <c r="AB589" s="157"/>
      <c r="AC589" s="157"/>
      <c r="AD589" s="157"/>
      <c r="AE589" s="157"/>
      <c r="AF589" s="157"/>
      <c r="AG589" s="157"/>
      <c r="AH589" s="157"/>
      <c r="AI589" s="157"/>
      <c r="AJ589" s="157"/>
      <c r="AK589" s="157"/>
      <c r="AL589" s="157"/>
      <c r="AM589" s="157"/>
      <c r="AN589" s="157"/>
      <c r="AO589" s="157"/>
      <c r="AP589" s="157"/>
      <c r="AQ589" s="157"/>
      <c r="AR589" s="157"/>
      <c r="AS589" s="157"/>
      <c r="AT589" s="157"/>
      <c r="AU589" s="157"/>
      <c r="AV589" s="157"/>
      <c r="AW589" s="157"/>
      <c r="AX589" s="157"/>
      <c r="AY589" s="157"/>
      <c r="AZ589" s="157"/>
      <c r="BA589" s="157"/>
      <c r="BB589" s="157"/>
      <c r="BC589" s="157"/>
      <c r="BD589" s="157"/>
      <c r="BE589" s="157"/>
      <c r="BF589" s="157"/>
      <c r="BG589" s="157"/>
      <c r="BH589" s="157"/>
      <c r="BI589" s="157"/>
      <c r="BJ589" s="157"/>
      <c r="BK589" s="157"/>
      <c r="BL589" s="157"/>
      <c r="BM589" s="157"/>
      <c r="BN589" s="157"/>
      <c r="BO589" s="157"/>
      <c r="BP589" s="157"/>
      <c r="BQ589" s="157"/>
      <c r="BR589" s="157"/>
      <c r="BS589" s="157"/>
      <c r="BT589" s="157"/>
      <c r="BU589" s="157"/>
      <c r="BV589" s="157"/>
      <c r="BW589" s="157"/>
      <c r="BX589" s="157"/>
      <c r="BY589" s="157"/>
      <c r="BZ589" s="157"/>
      <c r="CA589" s="157"/>
      <c r="CB589" s="157"/>
      <c r="CC589" s="157"/>
      <c r="CD589" s="157"/>
      <c r="CE589" s="157"/>
      <c r="CF589" s="157"/>
      <c r="CG589" s="157"/>
    </row>
    <row r="590" spans="1:85" ht="15">
      <c r="A590" s="154"/>
      <c r="B590" s="158"/>
      <c r="C590" s="158"/>
      <c r="D590" s="4"/>
      <c r="E590" s="155"/>
      <c r="F590" s="155"/>
      <c r="G590" s="155"/>
      <c r="H590" s="155"/>
      <c r="I590" s="155"/>
      <c r="J590" s="155"/>
      <c r="K590" s="155"/>
      <c r="L590" s="155"/>
      <c r="M590" s="157"/>
      <c r="N590" s="157"/>
      <c r="O590" s="157"/>
      <c r="P590" s="157"/>
      <c r="Q590" s="157"/>
      <c r="R590" s="157"/>
      <c r="S590" s="157"/>
      <c r="T590" s="157"/>
      <c r="U590" s="157"/>
      <c r="V590" s="157"/>
      <c r="W590" s="157"/>
      <c r="X590" s="157"/>
      <c r="Y590" s="157"/>
      <c r="Z590" s="157"/>
      <c r="AA590" s="157"/>
      <c r="AB590" s="157"/>
      <c r="AC590" s="157"/>
      <c r="AD590" s="157"/>
      <c r="AE590" s="157"/>
      <c r="AF590" s="157"/>
      <c r="AG590" s="157"/>
      <c r="AH590" s="157"/>
      <c r="AI590" s="157"/>
      <c r="AJ590" s="157"/>
      <c r="AK590" s="157"/>
      <c r="AL590" s="157"/>
      <c r="AM590" s="157"/>
      <c r="AN590" s="157"/>
      <c r="AO590" s="157"/>
      <c r="AP590" s="157"/>
      <c r="AQ590" s="157"/>
      <c r="AR590" s="157"/>
      <c r="AS590" s="157"/>
      <c r="AT590" s="157"/>
      <c r="AU590" s="157"/>
      <c r="AV590" s="157"/>
      <c r="AW590" s="157"/>
      <c r="AX590" s="157"/>
      <c r="AY590" s="157"/>
      <c r="AZ590" s="157"/>
      <c r="BA590" s="157"/>
      <c r="BB590" s="157"/>
      <c r="BC590" s="157"/>
      <c r="BD590" s="157"/>
      <c r="BE590" s="157"/>
      <c r="BF590" s="157"/>
      <c r="BG590" s="157"/>
      <c r="BH590" s="157"/>
      <c r="BI590" s="157"/>
      <c r="BJ590" s="157"/>
      <c r="BK590" s="157"/>
      <c r="BL590" s="157"/>
      <c r="BM590" s="157"/>
      <c r="BN590" s="157"/>
      <c r="BO590" s="157"/>
      <c r="BP590" s="157"/>
      <c r="BQ590" s="157"/>
      <c r="BR590" s="157"/>
      <c r="BS590" s="157"/>
      <c r="BT590" s="157"/>
      <c r="BU590" s="157"/>
      <c r="BV590" s="157"/>
      <c r="BW590" s="157"/>
      <c r="BX590" s="157"/>
      <c r="BY590" s="157"/>
      <c r="BZ590" s="157"/>
      <c r="CA590" s="157"/>
      <c r="CB590" s="157"/>
      <c r="CC590" s="157"/>
      <c r="CD590" s="157"/>
      <c r="CE590" s="157"/>
      <c r="CF590" s="157"/>
      <c r="CG590" s="157"/>
    </row>
    <row r="591" spans="1:85" ht="15">
      <c r="A591" s="154"/>
      <c r="B591" s="158"/>
      <c r="C591" s="158"/>
      <c r="D591" s="4"/>
      <c r="E591" s="155"/>
      <c r="F591" s="155"/>
      <c r="G591" s="155"/>
      <c r="H591" s="155"/>
      <c r="I591" s="155"/>
      <c r="J591" s="155"/>
      <c r="K591" s="155"/>
      <c r="L591" s="155"/>
      <c r="M591" s="157"/>
      <c r="N591" s="157"/>
      <c r="O591" s="157"/>
      <c r="P591" s="157"/>
      <c r="Q591" s="157"/>
      <c r="R591" s="157"/>
      <c r="S591" s="157"/>
      <c r="T591" s="157"/>
      <c r="U591" s="157"/>
      <c r="V591" s="157"/>
      <c r="W591" s="157"/>
      <c r="X591" s="157"/>
      <c r="Y591" s="157"/>
      <c r="Z591" s="157"/>
      <c r="AA591" s="157"/>
      <c r="AB591" s="157"/>
      <c r="AC591" s="157"/>
      <c r="AD591" s="157"/>
      <c r="AE591" s="157"/>
      <c r="AF591" s="157"/>
      <c r="AG591" s="157"/>
      <c r="AH591" s="157"/>
      <c r="AI591" s="157"/>
      <c r="AJ591" s="157"/>
      <c r="AK591" s="157"/>
      <c r="AL591" s="157"/>
      <c r="AM591" s="157"/>
      <c r="AN591" s="157"/>
      <c r="AO591" s="157"/>
      <c r="AP591" s="157"/>
      <c r="AQ591" s="157"/>
      <c r="AR591" s="157"/>
      <c r="AS591" s="157"/>
      <c r="AT591" s="157"/>
      <c r="AU591" s="157"/>
      <c r="AV591" s="157"/>
      <c r="AW591" s="157"/>
      <c r="AX591" s="157"/>
      <c r="AY591" s="157"/>
      <c r="AZ591" s="157"/>
      <c r="BA591" s="157"/>
      <c r="BB591" s="157"/>
      <c r="BC591" s="157"/>
      <c r="BD591" s="157"/>
      <c r="BE591" s="157"/>
      <c r="BF591" s="157"/>
      <c r="BG591" s="157"/>
      <c r="BH591" s="157"/>
      <c r="BI591" s="157"/>
      <c r="BJ591" s="157"/>
      <c r="BK591" s="157"/>
      <c r="BL591" s="157"/>
      <c r="BM591" s="157"/>
      <c r="BN591" s="157"/>
      <c r="BO591" s="157"/>
      <c r="BP591" s="157"/>
      <c r="BQ591" s="157"/>
      <c r="BR591" s="157"/>
      <c r="BS591" s="157"/>
      <c r="BT591" s="157"/>
      <c r="BU591" s="157"/>
      <c r="BV591" s="157"/>
      <c r="BW591" s="157"/>
      <c r="BX591" s="157"/>
      <c r="BY591" s="157"/>
      <c r="BZ591" s="157"/>
      <c r="CA591" s="157"/>
      <c r="CB591" s="157"/>
      <c r="CC591" s="157"/>
      <c r="CD591" s="157"/>
      <c r="CE591" s="157"/>
      <c r="CF591" s="157"/>
      <c r="CG591" s="157"/>
    </row>
    <row r="592" spans="1:85" ht="15">
      <c r="A592" s="158"/>
      <c r="B592" s="158"/>
      <c r="C592" s="158"/>
      <c r="D592" s="4"/>
      <c r="E592" s="155"/>
      <c r="F592" s="155"/>
      <c r="G592" s="155"/>
      <c r="H592" s="155"/>
      <c r="I592" s="155"/>
      <c r="J592" s="155"/>
      <c r="K592" s="155"/>
      <c r="L592" s="155"/>
      <c r="M592" s="157"/>
      <c r="N592" s="157"/>
      <c r="O592" s="157"/>
      <c r="P592" s="157"/>
      <c r="Q592" s="157"/>
      <c r="R592" s="157"/>
      <c r="S592" s="157"/>
      <c r="T592" s="157"/>
      <c r="U592" s="157"/>
      <c r="V592" s="157"/>
      <c r="W592" s="157"/>
      <c r="X592" s="157"/>
      <c r="Y592" s="157"/>
      <c r="Z592" s="157"/>
      <c r="AA592" s="157"/>
      <c r="AB592" s="157"/>
      <c r="AC592" s="157"/>
      <c r="AD592" s="157"/>
      <c r="AE592" s="157"/>
      <c r="AF592" s="157"/>
      <c r="AG592" s="157"/>
      <c r="AH592" s="157"/>
      <c r="AI592" s="157"/>
      <c r="AJ592" s="157"/>
      <c r="AK592" s="157"/>
      <c r="AL592" s="157"/>
      <c r="AM592" s="157"/>
      <c r="AN592" s="157"/>
      <c r="AO592" s="157"/>
      <c r="AP592" s="157"/>
      <c r="AQ592" s="157"/>
      <c r="AR592" s="157"/>
      <c r="AS592" s="157"/>
      <c r="AT592" s="157"/>
      <c r="AU592" s="157"/>
      <c r="AV592" s="157"/>
      <c r="AW592" s="157"/>
      <c r="AX592" s="157"/>
      <c r="AY592" s="157"/>
      <c r="AZ592" s="157"/>
      <c r="BA592" s="157"/>
      <c r="BB592" s="157"/>
      <c r="BC592" s="157"/>
      <c r="BD592" s="157"/>
      <c r="BE592" s="157"/>
      <c r="BF592" s="157"/>
      <c r="BG592" s="157"/>
      <c r="BH592" s="157"/>
      <c r="BI592" s="157"/>
      <c r="BJ592" s="157"/>
      <c r="BK592" s="157"/>
      <c r="BL592" s="157"/>
      <c r="BM592" s="157"/>
      <c r="BN592" s="157"/>
      <c r="BO592" s="157"/>
      <c r="BP592" s="157"/>
      <c r="BQ592" s="157"/>
      <c r="BR592" s="157"/>
      <c r="BS592" s="157"/>
      <c r="BT592" s="157"/>
      <c r="BU592" s="157"/>
      <c r="BV592" s="157"/>
      <c r="BW592" s="157"/>
      <c r="BX592" s="157"/>
      <c r="BY592" s="157"/>
      <c r="BZ592" s="157"/>
      <c r="CA592" s="157"/>
      <c r="CB592" s="157"/>
      <c r="CC592" s="157"/>
      <c r="CD592" s="157"/>
      <c r="CE592" s="157"/>
      <c r="CF592" s="157"/>
      <c r="CG592" s="157"/>
    </row>
    <row r="593" spans="1:85" ht="15">
      <c r="A593" s="158"/>
      <c r="B593" s="158"/>
      <c r="C593" s="158"/>
      <c r="D593" s="4"/>
      <c r="E593" s="155"/>
      <c r="F593" s="155"/>
      <c r="G593" s="155"/>
      <c r="H593" s="155"/>
      <c r="I593" s="155"/>
      <c r="J593" s="155"/>
      <c r="K593" s="155"/>
      <c r="L593" s="155"/>
      <c r="M593" s="157"/>
      <c r="N593" s="157"/>
      <c r="O593" s="157"/>
      <c r="P593" s="157"/>
      <c r="Q593" s="157"/>
      <c r="R593" s="157"/>
      <c r="S593" s="157"/>
      <c r="T593" s="157"/>
      <c r="U593" s="157"/>
      <c r="V593" s="157"/>
      <c r="W593" s="157"/>
      <c r="X593" s="157"/>
      <c r="Y593" s="157"/>
      <c r="Z593" s="157"/>
      <c r="AA593" s="157"/>
      <c r="AB593" s="157"/>
      <c r="AC593" s="157"/>
      <c r="AD593" s="157"/>
      <c r="AE593" s="157"/>
      <c r="AF593" s="157"/>
      <c r="AG593" s="157"/>
      <c r="AH593" s="157"/>
      <c r="AI593" s="157"/>
      <c r="AJ593" s="157"/>
      <c r="AK593" s="157"/>
      <c r="AL593" s="157"/>
      <c r="AM593" s="157"/>
      <c r="AN593" s="157"/>
      <c r="AO593" s="157"/>
      <c r="AP593" s="157"/>
      <c r="AQ593" s="157"/>
      <c r="AR593" s="157"/>
      <c r="AS593" s="157"/>
      <c r="AT593" s="157"/>
      <c r="AU593" s="157"/>
      <c r="AV593" s="157"/>
      <c r="AW593" s="157"/>
      <c r="AX593" s="157"/>
      <c r="AY593" s="157"/>
      <c r="AZ593" s="157"/>
      <c r="BA593" s="157"/>
      <c r="BB593" s="157"/>
      <c r="BC593" s="157"/>
      <c r="BD593" s="157"/>
      <c r="BE593" s="157"/>
      <c r="BF593" s="157"/>
      <c r="BG593" s="157"/>
      <c r="BH593" s="157"/>
      <c r="BI593" s="157"/>
      <c r="BJ593" s="157"/>
      <c r="BK593" s="157"/>
      <c r="BL593" s="157"/>
      <c r="BM593" s="157"/>
      <c r="BN593" s="157"/>
      <c r="BO593" s="157"/>
      <c r="BP593" s="157"/>
      <c r="BQ593" s="157"/>
      <c r="BR593" s="157"/>
      <c r="BS593" s="157"/>
      <c r="BT593" s="157"/>
      <c r="BU593" s="157"/>
      <c r="BV593" s="157"/>
      <c r="BW593" s="157"/>
      <c r="BX593" s="157"/>
      <c r="BY593" s="157"/>
      <c r="BZ593" s="157"/>
      <c r="CA593" s="157"/>
      <c r="CB593" s="157"/>
      <c r="CC593" s="157"/>
      <c r="CD593" s="157"/>
      <c r="CE593" s="157"/>
      <c r="CF593" s="157"/>
      <c r="CG593" s="157"/>
    </row>
    <row r="594" spans="1:85" ht="15">
      <c r="A594" s="158"/>
      <c r="B594" s="158"/>
      <c r="C594" s="158"/>
      <c r="D594" s="4"/>
      <c r="E594" s="155"/>
      <c r="F594" s="155"/>
      <c r="G594" s="155"/>
      <c r="H594" s="155"/>
      <c r="I594" s="155"/>
      <c r="J594" s="155"/>
      <c r="K594" s="155"/>
      <c r="L594" s="155"/>
      <c r="M594" s="157"/>
      <c r="N594" s="157"/>
      <c r="O594" s="157"/>
      <c r="P594" s="157"/>
      <c r="Q594" s="157"/>
      <c r="R594" s="157"/>
      <c r="S594" s="157"/>
      <c r="T594" s="157"/>
      <c r="U594" s="157"/>
      <c r="V594" s="157"/>
      <c r="W594" s="157"/>
      <c r="X594" s="157"/>
      <c r="Y594" s="157"/>
      <c r="Z594" s="157"/>
      <c r="AA594" s="157"/>
      <c r="AB594" s="157"/>
      <c r="AC594" s="157"/>
      <c r="AD594" s="157"/>
      <c r="AE594" s="157"/>
      <c r="AF594" s="157"/>
      <c r="AG594" s="157"/>
      <c r="AH594" s="157"/>
      <c r="AI594" s="157"/>
      <c r="AJ594" s="157"/>
      <c r="AK594" s="157"/>
      <c r="AL594" s="157"/>
      <c r="AM594" s="157"/>
      <c r="AN594" s="157"/>
      <c r="AO594" s="157"/>
      <c r="AP594" s="157"/>
      <c r="AQ594" s="157"/>
      <c r="AR594" s="157"/>
      <c r="AS594" s="157"/>
      <c r="AT594" s="157"/>
      <c r="AU594" s="157"/>
      <c r="AV594" s="157"/>
      <c r="AW594" s="157"/>
      <c r="AX594" s="157"/>
      <c r="AY594" s="157"/>
      <c r="AZ594" s="157"/>
      <c r="BA594" s="157"/>
      <c r="BB594" s="157"/>
      <c r="BC594" s="157"/>
      <c r="BD594" s="157"/>
      <c r="BE594" s="157"/>
      <c r="BF594" s="157"/>
      <c r="BG594" s="157"/>
      <c r="BH594" s="157"/>
      <c r="BI594" s="157"/>
      <c r="BJ594" s="157"/>
      <c r="BK594" s="157"/>
      <c r="BL594" s="157"/>
      <c r="BM594" s="157"/>
      <c r="BN594" s="157"/>
      <c r="BO594" s="157"/>
      <c r="BP594" s="157"/>
      <c r="BQ594" s="157"/>
      <c r="BR594" s="157"/>
      <c r="BS594" s="157"/>
      <c r="BT594" s="157"/>
      <c r="BU594" s="157"/>
      <c r="BV594" s="157"/>
      <c r="BW594" s="157"/>
      <c r="BX594" s="157"/>
      <c r="BY594" s="157"/>
      <c r="BZ594" s="157"/>
      <c r="CA594" s="157"/>
      <c r="CB594" s="157"/>
      <c r="CC594" s="157"/>
      <c r="CD594" s="157"/>
      <c r="CE594" s="157"/>
      <c r="CF594" s="157"/>
      <c r="CG594" s="157"/>
    </row>
    <row r="595" spans="1:85" ht="15">
      <c r="A595" s="158"/>
      <c r="B595" s="158"/>
      <c r="C595" s="158"/>
      <c r="D595" s="4"/>
      <c r="E595" s="155"/>
      <c r="F595" s="155"/>
      <c r="G595" s="155"/>
      <c r="H595" s="155"/>
      <c r="I595" s="155"/>
      <c r="J595" s="155"/>
      <c r="K595" s="155"/>
      <c r="L595" s="155"/>
      <c r="M595" s="157"/>
      <c r="N595" s="157"/>
      <c r="O595" s="157"/>
      <c r="P595" s="157"/>
      <c r="Q595" s="157"/>
      <c r="R595" s="157"/>
      <c r="S595" s="157"/>
      <c r="T595" s="157"/>
      <c r="U595" s="157"/>
      <c r="V595" s="157"/>
      <c r="W595" s="157"/>
      <c r="X595" s="157"/>
      <c r="Y595" s="157"/>
      <c r="Z595" s="157"/>
      <c r="AA595" s="157"/>
      <c r="AB595" s="157"/>
      <c r="AC595" s="157"/>
      <c r="AD595" s="157"/>
      <c r="AE595" s="157"/>
      <c r="AF595" s="157"/>
      <c r="AG595" s="157"/>
      <c r="AH595" s="157"/>
      <c r="AI595" s="157"/>
      <c r="AJ595" s="157"/>
      <c r="AK595" s="157"/>
      <c r="AL595" s="157"/>
      <c r="AM595" s="157"/>
      <c r="AN595" s="157"/>
      <c r="AO595" s="157"/>
      <c r="AP595" s="157"/>
      <c r="AQ595" s="157"/>
      <c r="AR595" s="157"/>
      <c r="AS595" s="157"/>
      <c r="AT595" s="157"/>
      <c r="AU595" s="157"/>
      <c r="AV595" s="157"/>
      <c r="AW595" s="157"/>
      <c r="AX595" s="157"/>
      <c r="AY595" s="157"/>
      <c r="AZ595" s="157"/>
      <c r="BA595" s="157"/>
      <c r="BB595" s="157"/>
      <c r="BC595" s="157"/>
      <c r="BD595" s="157"/>
      <c r="BE595" s="157"/>
      <c r="BF595" s="157"/>
      <c r="BG595" s="157"/>
      <c r="BH595" s="157"/>
      <c r="BI595" s="157"/>
      <c r="BJ595" s="157"/>
      <c r="BK595" s="157"/>
      <c r="BL595" s="157"/>
      <c r="BM595" s="157"/>
      <c r="BN595" s="157"/>
      <c r="BO595" s="157"/>
      <c r="BP595" s="157"/>
      <c r="BQ595" s="157"/>
      <c r="BR595" s="157"/>
      <c r="BS595" s="157"/>
      <c r="BT595" s="157"/>
      <c r="BU595" s="157"/>
      <c r="BV595" s="157"/>
      <c r="BW595" s="157"/>
      <c r="BX595" s="157"/>
      <c r="BY595" s="157"/>
      <c r="BZ595" s="157"/>
      <c r="CA595" s="157"/>
      <c r="CB595" s="157"/>
      <c r="CC595" s="157"/>
      <c r="CD595" s="157"/>
      <c r="CE595" s="157"/>
      <c r="CF595" s="157"/>
      <c r="CG595" s="157"/>
    </row>
    <row r="596" spans="1:85" ht="15">
      <c r="A596" s="158"/>
      <c r="B596" s="157"/>
      <c r="C596" s="157"/>
      <c r="D596" s="157"/>
      <c r="E596" s="155"/>
      <c r="F596" s="155"/>
      <c r="G596" s="155"/>
      <c r="H596" s="155"/>
      <c r="I596" s="155"/>
      <c r="J596" s="155"/>
      <c r="K596" s="155"/>
      <c r="L596" s="155"/>
      <c r="M596" s="157"/>
      <c r="N596" s="157"/>
      <c r="O596" s="157"/>
      <c r="P596" s="157"/>
      <c r="Q596" s="157"/>
      <c r="R596" s="157"/>
      <c r="S596" s="157"/>
      <c r="T596" s="157"/>
      <c r="U596" s="157"/>
      <c r="V596" s="157"/>
      <c r="W596" s="157"/>
      <c r="X596" s="157"/>
      <c r="Y596" s="157"/>
      <c r="Z596" s="157"/>
      <c r="AA596" s="157"/>
      <c r="AB596" s="157"/>
      <c r="AC596" s="157"/>
      <c r="AD596" s="157"/>
      <c r="AE596" s="157"/>
      <c r="AF596" s="157"/>
      <c r="AG596" s="157"/>
      <c r="AH596" s="157"/>
      <c r="AI596" s="157"/>
      <c r="AJ596" s="157"/>
      <c r="AK596" s="157"/>
      <c r="AL596" s="157"/>
      <c r="AM596" s="157"/>
      <c r="AN596" s="157"/>
      <c r="AO596" s="157"/>
      <c r="AP596" s="157"/>
      <c r="AQ596" s="157"/>
      <c r="AR596" s="157"/>
      <c r="AS596" s="157"/>
      <c r="AT596" s="157"/>
      <c r="AU596" s="157"/>
      <c r="AV596" s="157"/>
      <c r="AW596" s="157"/>
      <c r="AX596" s="157"/>
      <c r="AY596" s="157"/>
      <c r="AZ596" s="157"/>
      <c r="BA596" s="157"/>
      <c r="BB596" s="157"/>
      <c r="BC596" s="157"/>
      <c r="BD596" s="157"/>
      <c r="BE596" s="157"/>
      <c r="BF596" s="157"/>
      <c r="BG596" s="157"/>
      <c r="BH596" s="157"/>
      <c r="BI596" s="157"/>
      <c r="BJ596" s="157"/>
      <c r="BK596" s="157"/>
      <c r="BL596" s="157"/>
      <c r="BM596" s="157"/>
      <c r="BN596" s="157"/>
      <c r="BO596" s="157"/>
      <c r="BP596" s="157"/>
      <c r="BQ596" s="157"/>
      <c r="BR596" s="157"/>
      <c r="BS596" s="157"/>
      <c r="BT596" s="157"/>
      <c r="BU596" s="157"/>
      <c r="BV596" s="157"/>
      <c r="BW596" s="157"/>
      <c r="BX596" s="157"/>
      <c r="BY596" s="157"/>
      <c r="BZ596" s="157"/>
      <c r="CA596" s="157"/>
      <c r="CB596" s="157"/>
      <c r="CC596" s="157"/>
      <c r="CD596" s="157"/>
      <c r="CE596" s="157"/>
      <c r="CF596" s="157"/>
      <c r="CG596" s="157"/>
    </row>
    <row r="597" spans="1:85" ht="15">
      <c r="A597" s="158"/>
      <c r="B597" s="157"/>
      <c r="C597" s="157"/>
      <c r="D597" s="157"/>
      <c r="E597" s="155"/>
      <c r="F597" s="155"/>
      <c r="G597" s="155"/>
      <c r="H597" s="155"/>
      <c r="I597" s="155"/>
      <c r="J597" s="155"/>
      <c r="K597" s="155"/>
      <c r="L597" s="155"/>
      <c r="M597" s="157"/>
      <c r="N597" s="157"/>
      <c r="O597" s="157"/>
      <c r="P597" s="157"/>
      <c r="Q597" s="157"/>
      <c r="R597" s="157"/>
      <c r="S597" s="157"/>
      <c r="T597" s="157"/>
      <c r="U597" s="157"/>
      <c r="V597" s="157"/>
      <c r="W597" s="157"/>
      <c r="X597" s="157"/>
      <c r="Y597" s="157"/>
      <c r="Z597" s="157"/>
      <c r="AA597" s="157"/>
      <c r="AB597" s="157"/>
      <c r="AC597" s="157"/>
      <c r="AD597" s="157"/>
      <c r="AE597" s="157"/>
      <c r="AF597" s="157"/>
      <c r="AG597" s="157"/>
      <c r="AH597" s="157"/>
      <c r="AI597" s="157"/>
      <c r="AJ597" s="157"/>
      <c r="AK597" s="157"/>
      <c r="AL597" s="157"/>
      <c r="AM597" s="157"/>
      <c r="AN597" s="157"/>
      <c r="AO597" s="157"/>
      <c r="AP597" s="157"/>
      <c r="AQ597" s="157"/>
      <c r="AR597" s="157"/>
      <c r="AS597" s="157"/>
      <c r="AT597" s="157"/>
      <c r="AU597" s="157"/>
      <c r="AV597" s="157"/>
      <c r="AW597" s="157"/>
      <c r="AX597" s="157"/>
      <c r="AY597" s="157"/>
      <c r="AZ597" s="157"/>
      <c r="BA597" s="157"/>
      <c r="BB597" s="157"/>
      <c r="BC597" s="157"/>
      <c r="BD597" s="157"/>
      <c r="BE597" s="157"/>
      <c r="BF597" s="157"/>
      <c r="BG597" s="157"/>
      <c r="BH597" s="157"/>
      <c r="BI597" s="157"/>
      <c r="BJ597" s="157"/>
      <c r="BK597" s="157"/>
      <c r="BL597" s="157"/>
      <c r="BM597" s="157"/>
      <c r="BN597" s="157"/>
      <c r="BO597" s="157"/>
      <c r="BP597" s="157"/>
      <c r="BQ597" s="157"/>
      <c r="BR597" s="157"/>
      <c r="BS597" s="157"/>
      <c r="BT597" s="157"/>
      <c r="BU597" s="157"/>
      <c r="BV597" s="157"/>
      <c r="BW597" s="157"/>
      <c r="BX597" s="157"/>
      <c r="BY597" s="157"/>
      <c r="BZ597" s="157"/>
      <c r="CA597" s="157"/>
      <c r="CB597" s="157"/>
      <c r="CC597" s="157"/>
      <c r="CD597" s="157"/>
      <c r="CE597" s="157"/>
      <c r="CF597" s="157"/>
      <c r="CG597" s="157"/>
    </row>
    <row r="598" spans="1:85" ht="15">
      <c r="A598" s="157"/>
      <c r="B598" s="157"/>
      <c r="C598" s="157"/>
      <c r="D598" s="157"/>
      <c r="E598" s="155"/>
      <c r="F598" s="155"/>
      <c r="G598" s="155"/>
      <c r="H598" s="155"/>
      <c r="I598" s="155"/>
      <c r="J598" s="155"/>
      <c r="K598" s="155"/>
      <c r="L598" s="155"/>
      <c r="M598" s="157"/>
      <c r="N598" s="157"/>
      <c r="O598" s="157"/>
      <c r="P598" s="157"/>
      <c r="Q598" s="157"/>
      <c r="R598" s="157"/>
      <c r="S598" s="157"/>
      <c r="T598" s="157"/>
      <c r="U598" s="157"/>
      <c r="V598" s="157"/>
      <c r="W598" s="157"/>
      <c r="X598" s="157"/>
      <c r="Y598" s="157"/>
      <c r="Z598" s="157"/>
      <c r="AA598" s="157"/>
      <c r="AB598" s="157"/>
      <c r="AC598" s="157"/>
      <c r="AD598" s="157"/>
      <c r="AE598" s="157"/>
      <c r="AF598" s="157"/>
      <c r="AG598" s="157"/>
      <c r="AH598" s="157"/>
      <c r="AI598" s="157"/>
      <c r="AJ598" s="157"/>
      <c r="AK598" s="157"/>
      <c r="AL598" s="157"/>
      <c r="AM598" s="157"/>
      <c r="AN598" s="157"/>
      <c r="AO598" s="157"/>
      <c r="AP598" s="157"/>
      <c r="AQ598" s="157"/>
      <c r="AR598" s="157"/>
      <c r="AS598" s="157"/>
      <c r="AT598" s="157"/>
      <c r="AU598" s="157"/>
      <c r="AV598" s="157"/>
      <c r="AW598" s="157"/>
      <c r="AX598" s="157"/>
      <c r="AY598" s="157"/>
      <c r="AZ598" s="157"/>
      <c r="BA598" s="157"/>
      <c r="BB598" s="157"/>
      <c r="BC598" s="157"/>
      <c r="BD598" s="157"/>
      <c r="BE598" s="157"/>
      <c r="BF598" s="157"/>
      <c r="BG598" s="157"/>
      <c r="BH598" s="157"/>
      <c r="BI598" s="157"/>
      <c r="BJ598" s="157"/>
      <c r="BK598" s="157"/>
      <c r="BL598" s="157"/>
      <c r="BM598" s="157"/>
      <c r="BN598" s="157"/>
      <c r="BO598" s="157"/>
      <c r="BP598" s="157"/>
      <c r="BQ598" s="157"/>
      <c r="BR598" s="157"/>
      <c r="BS598" s="157"/>
      <c r="BT598" s="157"/>
      <c r="BU598" s="157"/>
      <c r="BV598" s="157"/>
      <c r="BW598" s="157"/>
      <c r="BX598" s="157"/>
      <c r="BY598" s="157"/>
      <c r="BZ598" s="157"/>
      <c r="CA598" s="157"/>
      <c r="CB598" s="157"/>
      <c r="CC598" s="157"/>
      <c r="CD598" s="157"/>
      <c r="CE598" s="157"/>
      <c r="CF598" s="157"/>
      <c r="CG598" s="157"/>
    </row>
    <row r="599" spans="1:85" ht="15">
      <c r="A599" s="157"/>
      <c r="B599" s="157"/>
      <c r="C599" s="157"/>
      <c r="D599" s="157"/>
      <c r="E599" s="155"/>
      <c r="F599" s="155"/>
      <c r="G599" s="155"/>
      <c r="H599" s="155"/>
      <c r="I599" s="155"/>
      <c r="J599" s="155"/>
      <c r="K599" s="155"/>
      <c r="L599" s="155"/>
      <c r="M599" s="157"/>
      <c r="N599" s="157"/>
      <c r="O599" s="157"/>
      <c r="P599" s="157"/>
      <c r="Q599" s="157"/>
      <c r="R599" s="157"/>
      <c r="S599" s="157"/>
      <c r="T599" s="157"/>
      <c r="U599" s="157"/>
      <c r="V599" s="157"/>
      <c r="W599" s="157"/>
      <c r="X599" s="157"/>
      <c r="Y599" s="157"/>
      <c r="Z599" s="157"/>
      <c r="AA599" s="157"/>
      <c r="AB599" s="157"/>
      <c r="AC599" s="157"/>
      <c r="AD599" s="157"/>
      <c r="AE599" s="157"/>
      <c r="AF599" s="157"/>
      <c r="AG599" s="157"/>
      <c r="AH599" s="157"/>
      <c r="AI599" s="157"/>
      <c r="AJ599" s="157"/>
      <c r="AK599" s="157"/>
      <c r="AL599" s="157"/>
      <c r="AM599" s="157"/>
      <c r="AN599" s="157"/>
      <c r="AO599" s="157"/>
      <c r="AP599" s="157"/>
      <c r="AQ599" s="157"/>
      <c r="AR599" s="157"/>
      <c r="AS599" s="157"/>
      <c r="AT599" s="157"/>
      <c r="AU599" s="157"/>
      <c r="AV599" s="157"/>
      <c r="AW599" s="157"/>
      <c r="AX599" s="157"/>
      <c r="AY599" s="157"/>
      <c r="AZ599" s="157"/>
      <c r="BA599" s="157"/>
      <c r="BB599" s="157"/>
      <c r="BC599" s="157"/>
      <c r="BD599" s="157"/>
      <c r="BE599" s="157"/>
      <c r="BF599" s="157"/>
      <c r="BG599" s="157"/>
      <c r="BH599" s="157"/>
      <c r="BI599" s="157"/>
      <c r="BJ599" s="157"/>
      <c r="BK599" s="157"/>
      <c r="BL599" s="157"/>
      <c r="BM599" s="157"/>
      <c r="BN599" s="157"/>
      <c r="BO599" s="157"/>
      <c r="BP599" s="157"/>
      <c r="BQ599" s="157"/>
      <c r="BR599" s="157"/>
      <c r="BS599" s="157"/>
      <c r="BT599" s="157"/>
      <c r="BU599" s="157"/>
      <c r="BV599" s="157"/>
      <c r="BW599" s="157"/>
      <c r="BX599" s="157"/>
      <c r="BY599" s="157"/>
      <c r="BZ599" s="157"/>
      <c r="CA599" s="157"/>
      <c r="CB599" s="157"/>
      <c r="CC599" s="157"/>
      <c r="CD599" s="157"/>
      <c r="CE599" s="157"/>
      <c r="CF599" s="157"/>
      <c r="CG599" s="157"/>
    </row>
    <row r="600" spans="1:85" ht="15">
      <c r="A600" s="157"/>
      <c r="B600" s="157"/>
      <c r="C600" s="157"/>
      <c r="D600" s="157"/>
      <c r="E600" s="155"/>
      <c r="F600" s="155"/>
      <c r="G600" s="155"/>
      <c r="H600" s="155"/>
      <c r="I600" s="155"/>
      <c r="J600" s="155"/>
      <c r="K600" s="155"/>
      <c r="L600" s="155"/>
      <c r="M600" s="157"/>
      <c r="N600" s="157"/>
      <c r="O600" s="157"/>
      <c r="P600" s="157"/>
      <c r="Q600" s="157"/>
      <c r="R600" s="157"/>
      <c r="S600" s="157"/>
      <c r="T600" s="157"/>
      <c r="U600" s="157"/>
      <c r="V600" s="157"/>
      <c r="W600" s="157"/>
      <c r="X600" s="157"/>
      <c r="Y600" s="157"/>
      <c r="Z600" s="157"/>
      <c r="AA600" s="157"/>
      <c r="AB600" s="157"/>
      <c r="AC600" s="157"/>
      <c r="AD600" s="157"/>
      <c r="AE600" s="157"/>
      <c r="AF600" s="157"/>
      <c r="AG600" s="157"/>
      <c r="AH600" s="157"/>
      <c r="AI600" s="157"/>
      <c r="AJ600" s="157"/>
      <c r="AK600" s="157"/>
      <c r="AL600" s="157"/>
      <c r="AM600" s="157"/>
      <c r="AN600" s="157"/>
      <c r="AO600" s="157"/>
      <c r="AP600" s="157"/>
      <c r="AQ600" s="157"/>
      <c r="AR600" s="157"/>
      <c r="AS600" s="157"/>
      <c r="AT600" s="157"/>
      <c r="AU600" s="157"/>
      <c r="AV600" s="157"/>
      <c r="AW600" s="157"/>
      <c r="AX600" s="157"/>
      <c r="AY600" s="157"/>
      <c r="AZ600" s="157"/>
      <c r="BA600" s="157"/>
      <c r="BB600" s="157"/>
      <c r="BC600" s="157"/>
      <c r="BD600" s="157"/>
      <c r="BE600" s="157"/>
      <c r="BF600" s="157"/>
      <c r="BG600" s="157"/>
      <c r="BH600" s="157"/>
      <c r="BI600" s="157"/>
      <c r="BJ600" s="157"/>
      <c r="BK600" s="157"/>
      <c r="BL600" s="157"/>
      <c r="BM600" s="157"/>
      <c r="BN600" s="157"/>
      <c r="BO600" s="157"/>
      <c r="BP600" s="157"/>
      <c r="BQ600" s="157"/>
      <c r="BR600" s="157"/>
      <c r="BS600" s="157"/>
      <c r="BT600" s="157"/>
      <c r="BU600" s="157"/>
      <c r="BV600" s="157"/>
      <c r="BW600" s="157"/>
      <c r="BX600" s="157"/>
      <c r="BY600" s="157"/>
      <c r="BZ600" s="157"/>
      <c r="CA600" s="157"/>
      <c r="CB600" s="157"/>
      <c r="CC600" s="157"/>
      <c r="CD600" s="157"/>
      <c r="CE600" s="157"/>
      <c r="CF600" s="157"/>
      <c r="CG600" s="157"/>
    </row>
    <row r="601" spans="1:85" ht="15">
      <c r="A601" s="157"/>
      <c r="B601" s="157"/>
      <c r="C601" s="157"/>
      <c r="D601" s="157"/>
      <c r="E601" s="155"/>
      <c r="F601" s="155"/>
      <c r="G601" s="155"/>
      <c r="H601" s="155"/>
      <c r="I601" s="155"/>
      <c r="J601" s="155"/>
      <c r="K601" s="155"/>
      <c r="L601" s="155"/>
      <c r="M601" s="157"/>
      <c r="N601" s="157"/>
      <c r="O601" s="157"/>
      <c r="P601" s="157"/>
      <c r="Q601" s="157"/>
      <c r="R601" s="157"/>
      <c r="S601" s="157"/>
      <c r="T601" s="157"/>
      <c r="U601" s="157"/>
      <c r="V601" s="157"/>
      <c r="W601" s="157"/>
      <c r="X601" s="157"/>
      <c r="Y601" s="157"/>
      <c r="Z601" s="157"/>
      <c r="AA601" s="157"/>
      <c r="AB601" s="157"/>
      <c r="AC601" s="157"/>
      <c r="AD601" s="157"/>
      <c r="AE601" s="157"/>
      <c r="AF601" s="157"/>
      <c r="AG601" s="157"/>
      <c r="AH601" s="157"/>
      <c r="AI601" s="157"/>
      <c r="AJ601" s="157"/>
      <c r="AK601" s="157"/>
      <c r="AL601" s="157"/>
      <c r="AM601" s="157"/>
      <c r="AN601" s="157"/>
      <c r="AO601" s="157"/>
      <c r="AP601" s="157"/>
      <c r="AQ601" s="157"/>
      <c r="AR601" s="157"/>
      <c r="AS601" s="157"/>
      <c r="AT601" s="157"/>
      <c r="AU601" s="157"/>
      <c r="AV601" s="157"/>
      <c r="AW601" s="157"/>
      <c r="AX601" s="157"/>
      <c r="AY601" s="157"/>
      <c r="AZ601" s="157"/>
      <c r="BA601" s="157"/>
      <c r="BB601" s="157"/>
      <c r="BC601" s="157"/>
      <c r="BD601" s="157"/>
      <c r="BE601" s="157"/>
      <c r="BF601" s="157"/>
      <c r="BG601" s="157"/>
      <c r="BH601" s="157"/>
      <c r="BI601" s="157"/>
      <c r="BJ601" s="157"/>
      <c r="BK601" s="157"/>
      <c r="BL601" s="157"/>
      <c r="BM601" s="157"/>
      <c r="BN601" s="157"/>
      <c r="BO601" s="157"/>
      <c r="BP601" s="157"/>
      <c r="BQ601" s="157"/>
      <c r="BR601" s="157"/>
      <c r="BS601" s="157"/>
      <c r="BT601" s="157"/>
      <c r="BU601" s="157"/>
      <c r="BV601" s="157"/>
      <c r="BW601" s="157"/>
      <c r="BX601" s="157"/>
      <c r="BY601" s="157"/>
      <c r="BZ601" s="157"/>
      <c r="CA601" s="157"/>
      <c r="CB601" s="157"/>
      <c r="CC601" s="157"/>
      <c r="CD601" s="157"/>
      <c r="CE601" s="157"/>
      <c r="CF601" s="157"/>
      <c r="CG601" s="157"/>
    </row>
    <row r="602" spans="1:85" ht="15">
      <c r="A602" s="157"/>
      <c r="B602" s="157"/>
      <c r="C602" s="157"/>
      <c r="D602" s="157"/>
      <c r="E602" s="155"/>
      <c r="F602" s="155"/>
      <c r="G602" s="155"/>
      <c r="H602" s="155"/>
      <c r="I602" s="155"/>
      <c r="J602" s="155"/>
      <c r="K602" s="155"/>
      <c r="L602" s="155"/>
      <c r="M602" s="157"/>
      <c r="N602" s="157"/>
      <c r="O602" s="157"/>
      <c r="P602" s="157"/>
      <c r="Q602" s="157"/>
      <c r="R602" s="157"/>
      <c r="S602" s="157"/>
      <c r="T602" s="157"/>
      <c r="U602" s="157"/>
      <c r="V602" s="157"/>
      <c r="W602" s="157"/>
      <c r="X602" s="157"/>
      <c r="Y602" s="157"/>
      <c r="Z602" s="157"/>
      <c r="AA602" s="157"/>
      <c r="AB602" s="157"/>
      <c r="AC602" s="157"/>
      <c r="AD602" s="157"/>
      <c r="AE602" s="157"/>
      <c r="AF602" s="157"/>
      <c r="AG602" s="157"/>
      <c r="AH602" s="157"/>
      <c r="AI602" s="157"/>
      <c r="AJ602" s="157"/>
      <c r="AK602" s="157"/>
      <c r="AL602" s="157"/>
      <c r="AM602" s="157"/>
      <c r="AN602" s="157"/>
      <c r="AO602" s="157"/>
      <c r="AP602" s="157"/>
      <c r="AQ602" s="157"/>
      <c r="AR602" s="157"/>
      <c r="AS602" s="157"/>
      <c r="AT602" s="157"/>
      <c r="AU602" s="157"/>
      <c r="AV602" s="157"/>
      <c r="AW602" s="157"/>
      <c r="AX602" s="157"/>
      <c r="AY602" s="157"/>
      <c r="AZ602" s="157"/>
      <c r="BA602" s="157"/>
      <c r="BB602" s="157"/>
      <c r="BC602" s="157"/>
      <c r="BD602" s="157"/>
      <c r="BE602" s="157"/>
      <c r="BF602" s="157"/>
      <c r="BG602" s="157"/>
      <c r="BH602" s="157"/>
      <c r="BI602" s="157"/>
      <c r="BJ602" s="157"/>
      <c r="BK602" s="157"/>
      <c r="BL602" s="157"/>
      <c r="BM602" s="157"/>
      <c r="BN602" s="157"/>
      <c r="BO602" s="157"/>
      <c r="BP602" s="157"/>
      <c r="BQ602" s="157"/>
      <c r="BR602" s="157"/>
      <c r="BS602" s="157"/>
      <c r="BT602" s="157"/>
      <c r="BU602" s="157"/>
      <c r="BV602" s="157"/>
      <c r="BW602" s="157"/>
      <c r="BX602" s="157"/>
      <c r="BY602" s="157"/>
      <c r="BZ602" s="157"/>
      <c r="CA602" s="157"/>
      <c r="CB602" s="157"/>
      <c r="CC602" s="157"/>
      <c r="CD602" s="157"/>
      <c r="CE602" s="157"/>
      <c r="CF602" s="157"/>
      <c r="CG602" s="157"/>
    </row>
    <row r="603" spans="1:85" ht="15">
      <c r="A603" s="157"/>
      <c r="B603" s="157"/>
      <c r="C603" s="157"/>
      <c r="D603" s="157"/>
      <c r="E603" s="155"/>
      <c r="F603" s="155"/>
      <c r="G603" s="155"/>
      <c r="H603" s="155"/>
      <c r="I603" s="155"/>
      <c r="J603" s="155"/>
      <c r="K603" s="155"/>
      <c r="L603" s="155"/>
      <c r="M603" s="157"/>
      <c r="N603" s="157"/>
      <c r="O603" s="157"/>
      <c r="P603" s="157"/>
      <c r="Q603" s="157"/>
      <c r="R603" s="157"/>
      <c r="S603" s="157"/>
      <c r="T603" s="157"/>
      <c r="U603" s="157"/>
      <c r="V603" s="157"/>
      <c r="W603" s="157"/>
      <c r="X603" s="157"/>
      <c r="Y603" s="157"/>
      <c r="Z603" s="157"/>
      <c r="AA603" s="157"/>
      <c r="AB603" s="157"/>
      <c r="AC603" s="157"/>
      <c r="AD603" s="157"/>
      <c r="AE603" s="157"/>
      <c r="AF603" s="157"/>
      <c r="AG603" s="157"/>
      <c r="AH603" s="157"/>
      <c r="AI603" s="157"/>
      <c r="AJ603" s="157"/>
      <c r="AK603" s="157"/>
      <c r="AL603" s="157"/>
      <c r="AM603" s="157"/>
      <c r="AN603" s="157"/>
      <c r="AO603" s="157"/>
      <c r="AP603" s="157"/>
      <c r="AQ603" s="157"/>
      <c r="AR603" s="157"/>
      <c r="AS603" s="157"/>
      <c r="AT603" s="157"/>
      <c r="AU603" s="157"/>
      <c r="AV603" s="157"/>
      <c r="AW603" s="157"/>
      <c r="AX603" s="157"/>
      <c r="AY603" s="157"/>
      <c r="AZ603" s="157"/>
      <c r="BA603" s="157"/>
      <c r="BB603" s="157"/>
      <c r="BC603" s="157"/>
      <c r="BD603" s="157"/>
      <c r="BE603" s="157"/>
      <c r="BF603" s="157"/>
      <c r="BG603" s="157"/>
      <c r="BH603" s="157"/>
      <c r="BI603" s="157"/>
      <c r="BJ603" s="157"/>
      <c r="BK603" s="157"/>
      <c r="BL603" s="157"/>
      <c r="BM603" s="157"/>
      <c r="BN603" s="157"/>
      <c r="BO603" s="157"/>
      <c r="BP603" s="157"/>
      <c r="BQ603" s="157"/>
      <c r="BR603" s="157"/>
      <c r="BS603" s="157"/>
      <c r="BT603" s="157"/>
      <c r="BU603" s="157"/>
      <c r="BV603" s="157"/>
      <c r="BW603" s="157"/>
      <c r="BX603" s="157"/>
      <c r="BY603" s="157"/>
      <c r="BZ603" s="157"/>
      <c r="CA603" s="157"/>
      <c r="CB603" s="157"/>
      <c r="CC603" s="157"/>
      <c r="CD603" s="157"/>
      <c r="CE603" s="157"/>
      <c r="CF603" s="157"/>
      <c r="CG603" s="157"/>
    </row>
    <row r="604" spans="1:85" ht="15">
      <c r="A604" s="157"/>
      <c r="B604" s="157"/>
      <c r="C604" s="157"/>
      <c r="D604" s="157"/>
      <c r="E604" s="155"/>
      <c r="F604" s="155"/>
      <c r="G604" s="155"/>
      <c r="H604" s="155"/>
      <c r="I604" s="155"/>
      <c r="J604" s="155"/>
      <c r="K604" s="155"/>
      <c r="L604" s="155"/>
      <c r="M604" s="157"/>
      <c r="N604" s="157"/>
      <c r="O604" s="157"/>
      <c r="P604" s="157"/>
      <c r="Q604" s="157"/>
      <c r="R604" s="157"/>
      <c r="S604" s="157"/>
      <c r="T604" s="157"/>
      <c r="U604" s="157"/>
      <c r="V604" s="157"/>
      <c r="W604" s="157"/>
      <c r="X604" s="157"/>
      <c r="Y604" s="157"/>
      <c r="Z604" s="157"/>
      <c r="AA604" s="157"/>
      <c r="AB604" s="157"/>
      <c r="AC604" s="157"/>
      <c r="AD604" s="157"/>
      <c r="AE604" s="157"/>
      <c r="AF604" s="157"/>
      <c r="AG604" s="157"/>
      <c r="AH604" s="157"/>
      <c r="AI604" s="157"/>
      <c r="AJ604" s="157"/>
      <c r="AK604" s="157"/>
      <c r="AL604" s="157"/>
      <c r="AM604" s="157"/>
      <c r="AN604" s="157"/>
      <c r="AO604" s="157"/>
      <c r="AP604" s="157"/>
      <c r="AQ604" s="157"/>
      <c r="AR604" s="157"/>
      <c r="AS604" s="157"/>
      <c r="AT604" s="157"/>
      <c r="AU604" s="157"/>
      <c r="AV604" s="157"/>
      <c r="AW604" s="157"/>
      <c r="AX604" s="157"/>
      <c r="AY604" s="157"/>
      <c r="AZ604" s="157"/>
      <c r="BA604" s="157"/>
      <c r="BB604" s="157"/>
      <c r="BC604" s="157"/>
      <c r="BD604" s="157"/>
      <c r="BE604" s="157"/>
      <c r="BF604" s="157"/>
      <c r="BG604" s="157"/>
      <c r="BH604" s="157"/>
      <c r="BI604" s="157"/>
      <c r="BJ604" s="157"/>
      <c r="BK604" s="157"/>
      <c r="BL604" s="157"/>
      <c r="BM604" s="157"/>
      <c r="BN604" s="157"/>
      <c r="BO604" s="157"/>
      <c r="BP604" s="157"/>
      <c r="BQ604" s="157"/>
      <c r="BR604" s="157"/>
      <c r="BS604" s="157"/>
      <c r="BT604" s="157"/>
      <c r="BU604" s="157"/>
      <c r="BV604" s="157"/>
      <c r="BW604" s="157"/>
      <c r="BX604" s="157"/>
      <c r="BY604" s="157"/>
      <c r="BZ604" s="157"/>
      <c r="CA604" s="157"/>
      <c r="CB604" s="157"/>
      <c r="CC604" s="157"/>
      <c r="CD604" s="157"/>
      <c r="CE604" s="157"/>
      <c r="CF604" s="157"/>
      <c r="CG604" s="157"/>
    </row>
    <row r="605" spans="1:85" ht="15">
      <c r="A605" s="157"/>
      <c r="B605" s="157"/>
      <c r="C605" s="157"/>
      <c r="D605" s="157"/>
      <c r="E605" s="155"/>
      <c r="F605" s="155"/>
      <c r="G605" s="155"/>
      <c r="H605" s="155"/>
      <c r="I605" s="155"/>
      <c r="J605" s="155"/>
      <c r="K605" s="155"/>
      <c r="L605" s="155"/>
      <c r="M605" s="157"/>
      <c r="N605" s="157"/>
      <c r="O605" s="157"/>
      <c r="P605" s="157"/>
      <c r="Q605" s="157"/>
      <c r="R605" s="157"/>
      <c r="S605" s="157"/>
      <c r="T605" s="157"/>
      <c r="U605" s="157"/>
      <c r="V605" s="157"/>
      <c r="W605" s="157"/>
      <c r="X605" s="157"/>
      <c r="Y605" s="157"/>
      <c r="Z605" s="157"/>
      <c r="AA605" s="157"/>
      <c r="AB605" s="157"/>
      <c r="AC605" s="157"/>
      <c r="AD605" s="157"/>
      <c r="AE605" s="157"/>
      <c r="AF605" s="157"/>
      <c r="AG605" s="157"/>
      <c r="AH605" s="157"/>
      <c r="AI605" s="157"/>
      <c r="AJ605" s="157"/>
      <c r="AK605" s="157"/>
      <c r="AL605" s="157"/>
      <c r="AM605" s="157"/>
      <c r="AN605" s="157"/>
      <c r="AO605" s="157"/>
      <c r="AP605" s="157"/>
      <c r="AQ605" s="157"/>
      <c r="AR605" s="157"/>
      <c r="AS605" s="157"/>
      <c r="AT605" s="157"/>
      <c r="AU605" s="157"/>
      <c r="AV605" s="157"/>
      <c r="AW605" s="157"/>
      <c r="AX605" s="157"/>
      <c r="AY605" s="157"/>
      <c r="AZ605" s="157"/>
      <c r="BA605" s="157"/>
      <c r="BB605" s="157"/>
      <c r="BC605" s="157"/>
      <c r="BD605" s="157"/>
      <c r="BE605" s="157"/>
      <c r="BF605" s="157"/>
      <c r="BG605" s="157"/>
      <c r="BH605" s="157"/>
      <c r="BI605" s="157"/>
      <c r="BJ605" s="157"/>
      <c r="BK605" s="157"/>
      <c r="BL605" s="157"/>
      <c r="BM605" s="157"/>
      <c r="BN605" s="157"/>
      <c r="BO605" s="157"/>
      <c r="BP605" s="157"/>
      <c r="BQ605" s="157"/>
      <c r="BR605" s="157"/>
      <c r="BS605" s="157"/>
      <c r="BT605" s="157"/>
      <c r="BU605" s="157"/>
      <c r="BV605" s="157"/>
      <c r="BW605" s="157"/>
      <c r="BX605" s="157"/>
      <c r="BY605" s="157"/>
      <c r="BZ605" s="157"/>
      <c r="CA605" s="157"/>
      <c r="CB605" s="157"/>
      <c r="CC605" s="157"/>
      <c r="CD605" s="157"/>
      <c r="CE605" s="157"/>
      <c r="CF605" s="157"/>
      <c r="CG605" s="157"/>
    </row>
    <row r="606" spans="1:85" ht="15">
      <c r="A606" s="157"/>
      <c r="B606" s="157"/>
      <c r="C606" s="157"/>
      <c r="D606" s="157"/>
      <c r="E606" s="155"/>
      <c r="F606" s="155"/>
      <c r="G606" s="155"/>
      <c r="H606" s="155"/>
      <c r="I606" s="155"/>
      <c r="J606" s="155"/>
      <c r="K606" s="155"/>
      <c r="L606" s="155"/>
      <c r="M606" s="157"/>
      <c r="N606" s="157"/>
      <c r="O606" s="157"/>
      <c r="P606" s="157"/>
      <c r="Q606" s="157"/>
      <c r="R606" s="157"/>
      <c r="S606" s="157"/>
      <c r="T606" s="157"/>
      <c r="U606" s="157"/>
      <c r="V606" s="157"/>
      <c r="W606" s="157"/>
      <c r="X606" s="157"/>
      <c r="Y606" s="157"/>
      <c r="Z606" s="157"/>
      <c r="AA606" s="157"/>
      <c r="AB606" s="157"/>
      <c r="AC606" s="157"/>
      <c r="AD606" s="157"/>
      <c r="AE606" s="157"/>
      <c r="AF606" s="157"/>
      <c r="AG606" s="157"/>
      <c r="AH606" s="157"/>
      <c r="AI606" s="157"/>
      <c r="AJ606" s="157"/>
      <c r="AK606" s="157"/>
      <c r="AL606" s="157"/>
      <c r="AM606" s="157"/>
      <c r="AN606" s="157"/>
      <c r="AO606" s="157"/>
      <c r="AP606" s="157"/>
      <c r="AQ606" s="157"/>
      <c r="AR606" s="157"/>
      <c r="AS606" s="157"/>
      <c r="AT606" s="157"/>
      <c r="AU606" s="157"/>
      <c r="AV606" s="157"/>
      <c r="AW606" s="157"/>
      <c r="AX606" s="157"/>
      <c r="AY606" s="157"/>
      <c r="AZ606" s="157"/>
      <c r="BA606" s="157"/>
      <c r="BB606" s="157"/>
      <c r="BC606" s="157"/>
      <c r="BD606" s="157"/>
      <c r="BE606" s="157"/>
      <c r="BF606" s="157"/>
      <c r="BG606" s="157"/>
      <c r="BH606" s="157"/>
      <c r="BI606" s="157"/>
      <c r="BJ606" s="157"/>
      <c r="BK606" s="157"/>
      <c r="BL606" s="157"/>
      <c r="BM606" s="157"/>
      <c r="BN606" s="157"/>
      <c r="BO606" s="157"/>
      <c r="BP606" s="157"/>
      <c r="BQ606" s="157"/>
      <c r="BR606" s="157"/>
      <c r="BS606" s="157"/>
      <c r="BT606" s="157"/>
      <c r="BU606" s="157"/>
      <c r="BV606" s="157"/>
      <c r="BW606" s="157"/>
      <c r="BX606" s="157"/>
      <c r="BY606" s="157"/>
      <c r="BZ606" s="157"/>
      <c r="CA606" s="157"/>
      <c r="CB606" s="157"/>
      <c r="CC606" s="157"/>
      <c r="CD606" s="157"/>
      <c r="CE606" s="157"/>
      <c r="CF606" s="157"/>
      <c r="CG606" s="157"/>
    </row>
    <row r="607" spans="1:85" ht="15">
      <c r="A607" s="157"/>
      <c r="B607" s="157"/>
      <c r="C607" s="157"/>
      <c r="D607" s="157"/>
      <c r="E607" s="155"/>
      <c r="F607" s="155"/>
      <c r="G607" s="155"/>
      <c r="H607" s="155"/>
      <c r="I607" s="155"/>
      <c r="J607" s="155"/>
      <c r="K607" s="155"/>
      <c r="L607" s="155"/>
      <c r="M607" s="157"/>
      <c r="N607" s="157"/>
      <c r="O607" s="157"/>
      <c r="P607" s="157"/>
      <c r="Q607" s="157"/>
      <c r="R607" s="157"/>
      <c r="S607" s="157"/>
      <c r="T607" s="157"/>
      <c r="U607" s="157"/>
      <c r="V607" s="157"/>
      <c r="W607" s="157"/>
      <c r="X607" s="157"/>
      <c r="Y607" s="157"/>
      <c r="Z607" s="157"/>
      <c r="AA607" s="157"/>
      <c r="AB607" s="157"/>
      <c r="AC607" s="157"/>
      <c r="AD607" s="157"/>
      <c r="AE607" s="157"/>
      <c r="AF607" s="157"/>
      <c r="AG607" s="157"/>
      <c r="AH607" s="157"/>
      <c r="AI607" s="157"/>
      <c r="AJ607" s="157"/>
      <c r="AK607" s="157"/>
      <c r="AL607" s="157"/>
      <c r="AM607" s="157"/>
      <c r="AN607" s="157"/>
      <c r="AO607" s="157"/>
      <c r="AP607" s="157"/>
      <c r="AQ607" s="157"/>
      <c r="AR607" s="157"/>
      <c r="AS607" s="157"/>
      <c r="AT607" s="157"/>
      <c r="AU607" s="157"/>
      <c r="AV607" s="157"/>
      <c r="AW607" s="157"/>
      <c r="AX607" s="157"/>
      <c r="AY607" s="157"/>
      <c r="AZ607" s="157"/>
      <c r="BA607" s="157"/>
      <c r="BB607" s="157"/>
      <c r="BC607" s="157"/>
      <c r="BD607" s="157"/>
      <c r="BE607" s="157"/>
      <c r="BF607" s="157"/>
      <c r="BG607" s="157"/>
      <c r="BH607" s="157"/>
      <c r="BI607" s="157"/>
      <c r="BJ607" s="157"/>
      <c r="BK607" s="157"/>
      <c r="BL607" s="157"/>
      <c r="BM607" s="157"/>
      <c r="BN607" s="157"/>
      <c r="BO607" s="157"/>
      <c r="BP607" s="157"/>
      <c r="BQ607" s="157"/>
      <c r="BR607" s="157"/>
      <c r="BS607" s="157"/>
      <c r="BT607" s="157"/>
      <c r="BU607" s="157"/>
      <c r="BV607" s="157"/>
      <c r="BW607" s="157"/>
      <c r="BX607" s="157"/>
      <c r="BY607" s="157"/>
      <c r="BZ607" s="157"/>
      <c r="CA607" s="157"/>
      <c r="CB607" s="157"/>
      <c r="CC607" s="157"/>
      <c r="CD607" s="157"/>
      <c r="CE607" s="157"/>
      <c r="CF607" s="157"/>
      <c r="CG607" s="157"/>
    </row>
    <row r="608" spans="1:85" ht="15">
      <c r="A608" s="157"/>
      <c r="B608" s="157"/>
      <c r="C608" s="157"/>
      <c r="D608" s="157"/>
      <c r="E608" s="155"/>
      <c r="F608" s="155"/>
      <c r="G608" s="155"/>
      <c r="H608" s="155"/>
      <c r="I608" s="155"/>
      <c r="J608" s="155"/>
      <c r="K608" s="155"/>
      <c r="L608" s="155"/>
      <c r="M608" s="157"/>
      <c r="N608" s="157"/>
      <c r="O608" s="157"/>
      <c r="P608" s="157"/>
      <c r="Q608" s="157"/>
      <c r="R608" s="157"/>
      <c r="S608" s="157"/>
      <c r="T608" s="157"/>
      <c r="U608" s="157"/>
      <c r="V608" s="157"/>
      <c r="W608" s="157"/>
      <c r="X608" s="157"/>
      <c r="Y608" s="157"/>
      <c r="Z608" s="157"/>
      <c r="AA608" s="157"/>
      <c r="AB608" s="157"/>
      <c r="AC608" s="157"/>
      <c r="AD608" s="157"/>
      <c r="AE608" s="157"/>
      <c r="AF608" s="157"/>
      <c r="AG608" s="157"/>
      <c r="AH608" s="157"/>
      <c r="AI608" s="157"/>
      <c r="AJ608" s="157"/>
      <c r="AK608" s="157"/>
      <c r="AL608" s="157"/>
      <c r="AM608" s="157"/>
      <c r="AN608" s="157"/>
      <c r="AO608" s="157"/>
      <c r="AP608" s="157"/>
      <c r="AQ608" s="157"/>
      <c r="AR608" s="157"/>
      <c r="AS608" s="157"/>
      <c r="AT608" s="157"/>
      <c r="AU608" s="157"/>
      <c r="AV608" s="157"/>
      <c r="AW608" s="157"/>
      <c r="AX608" s="157"/>
      <c r="AY608" s="157"/>
      <c r="AZ608" s="157"/>
      <c r="BA608" s="157"/>
      <c r="BB608" s="157"/>
      <c r="BC608" s="157"/>
      <c r="BD608" s="157"/>
      <c r="BE608" s="157"/>
      <c r="BF608" s="157"/>
      <c r="BG608" s="157"/>
      <c r="BH608" s="157"/>
      <c r="BI608" s="157"/>
      <c r="BJ608" s="157"/>
      <c r="BK608" s="157"/>
      <c r="BL608" s="157"/>
      <c r="BM608" s="157"/>
      <c r="BN608" s="157"/>
      <c r="BO608" s="157"/>
      <c r="BP608" s="157"/>
      <c r="BQ608" s="157"/>
      <c r="BR608" s="157"/>
      <c r="BS608" s="157"/>
      <c r="BT608" s="157"/>
      <c r="BU608" s="157"/>
      <c r="BV608" s="157"/>
      <c r="BW608" s="157"/>
      <c r="BX608" s="157"/>
      <c r="BY608" s="157"/>
      <c r="BZ608" s="157"/>
      <c r="CA608" s="157"/>
      <c r="CB608" s="157"/>
      <c r="CC608" s="157"/>
      <c r="CD608" s="157"/>
      <c r="CE608" s="157"/>
      <c r="CF608" s="157"/>
      <c r="CG608" s="157"/>
    </row>
    <row r="609" spans="1:85" ht="15">
      <c r="A609" s="157"/>
      <c r="B609" s="157"/>
      <c r="C609" s="157"/>
      <c r="D609" s="157"/>
      <c r="E609" s="155"/>
      <c r="F609" s="155"/>
      <c r="G609" s="155"/>
      <c r="H609" s="155"/>
      <c r="I609" s="155"/>
      <c r="J609" s="155"/>
      <c r="K609" s="155"/>
      <c r="L609" s="155"/>
      <c r="M609" s="157"/>
      <c r="N609" s="157"/>
      <c r="O609" s="157"/>
      <c r="P609" s="157"/>
      <c r="Q609" s="157"/>
      <c r="R609" s="157"/>
      <c r="S609" s="157"/>
      <c r="T609" s="157"/>
      <c r="U609" s="157"/>
      <c r="V609" s="157"/>
      <c r="W609" s="157"/>
      <c r="X609" s="157"/>
      <c r="Y609" s="157"/>
      <c r="Z609" s="157"/>
      <c r="AA609" s="157"/>
      <c r="AB609" s="157"/>
      <c r="AC609" s="157"/>
      <c r="AD609" s="157"/>
      <c r="AE609" s="157"/>
      <c r="AF609" s="157"/>
      <c r="AG609" s="157"/>
      <c r="AH609" s="157"/>
      <c r="AI609" s="157"/>
      <c r="AJ609" s="157"/>
      <c r="AK609" s="157"/>
      <c r="AL609" s="157"/>
      <c r="AM609" s="157"/>
      <c r="AN609" s="157"/>
      <c r="AO609" s="157"/>
      <c r="AP609" s="157"/>
      <c r="AQ609" s="157"/>
      <c r="AR609" s="157"/>
      <c r="AS609" s="157"/>
      <c r="AT609" s="157"/>
      <c r="AU609" s="157"/>
      <c r="AV609" s="157"/>
      <c r="AW609" s="157"/>
      <c r="AX609" s="157"/>
      <c r="AY609" s="157"/>
      <c r="AZ609" s="157"/>
      <c r="BA609" s="157"/>
      <c r="BB609" s="157"/>
      <c r="BC609" s="157"/>
      <c r="BD609" s="157"/>
      <c r="BE609" s="157"/>
      <c r="BF609" s="157"/>
      <c r="BG609" s="157"/>
      <c r="BH609" s="157"/>
      <c r="BI609" s="157"/>
      <c r="BJ609" s="157"/>
      <c r="BK609" s="157"/>
      <c r="BL609" s="157"/>
      <c r="BM609" s="157"/>
      <c r="BN609" s="157"/>
      <c r="BO609" s="157"/>
      <c r="BP609" s="157"/>
      <c r="BQ609" s="157"/>
      <c r="BR609" s="157"/>
      <c r="BS609" s="157"/>
      <c r="BT609" s="157"/>
      <c r="BU609" s="157"/>
      <c r="BV609" s="157"/>
      <c r="BW609" s="157"/>
      <c r="BX609" s="157"/>
      <c r="BY609" s="157"/>
      <c r="BZ609" s="157"/>
      <c r="CA609" s="157"/>
      <c r="CB609" s="157"/>
      <c r="CC609" s="157"/>
      <c r="CD609" s="157"/>
      <c r="CE609" s="157"/>
      <c r="CF609" s="157"/>
      <c r="CG609" s="157"/>
    </row>
    <row r="610" spans="1:85" ht="15">
      <c r="A610" s="157"/>
      <c r="B610" s="157"/>
      <c r="C610" s="157"/>
      <c r="D610" s="157"/>
      <c r="E610" s="155"/>
      <c r="F610" s="155"/>
      <c r="G610" s="155"/>
      <c r="H610" s="155"/>
      <c r="I610" s="155"/>
      <c r="J610" s="155"/>
      <c r="K610" s="155"/>
      <c r="L610" s="155"/>
      <c r="M610" s="157"/>
      <c r="N610" s="157"/>
      <c r="O610" s="157"/>
      <c r="P610" s="157"/>
      <c r="Q610" s="157"/>
      <c r="R610" s="157"/>
      <c r="S610" s="157"/>
      <c r="T610" s="157"/>
      <c r="U610" s="157"/>
      <c r="V610" s="157"/>
      <c r="W610" s="157"/>
      <c r="X610" s="157"/>
      <c r="Y610" s="157"/>
      <c r="Z610" s="157"/>
      <c r="AA610" s="157"/>
      <c r="AB610" s="157"/>
      <c r="AC610" s="157"/>
      <c r="AD610" s="157"/>
      <c r="AE610" s="157"/>
      <c r="AF610" s="157"/>
      <c r="AG610" s="157"/>
      <c r="AH610" s="157"/>
      <c r="AI610" s="157"/>
      <c r="AJ610" s="157"/>
      <c r="AK610" s="157"/>
      <c r="AL610" s="157"/>
      <c r="AM610" s="157"/>
      <c r="AN610" s="157"/>
      <c r="AO610" s="157"/>
      <c r="AP610" s="157"/>
      <c r="AQ610" s="157"/>
      <c r="AR610" s="157"/>
      <c r="AS610" s="157"/>
      <c r="AT610" s="157"/>
      <c r="AU610" s="157"/>
      <c r="AV610" s="157"/>
      <c r="AW610" s="157"/>
      <c r="AX610" s="157"/>
      <c r="AY610" s="157"/>
      <c r="AZ610" s="157"/>
      <c r="BA610" s="157"/>
      <c r="BB610" s="157"/>
      <c r="BC610" s="157"/>
      <c r="BD610" s="157"/>
      <c r="BE610" s="157"/>
      <c r="BF610" s="157"/>
      <c r="BG610" s="157"/>
      <c r="BH610" s="157"/>
      <c r="BI610" s="157"/>
      <c r="BJ610" s="157"/>
      <c r="BK610" s="157"/>
      <c r="BL610" s="157"/>
      <c r="BM610" s="157"/>
      <c r="BN610" s="157"/>
      <c r="BO610" s="157"/>
      <c r="BP610" s="157"/>
      <c r="BQ610" s="157"/>
      <c r="BR610" s="157"/>
      <c r="BS610" s="157"/>
      <c r="BT610" s="157"/>
      <c r="BU610" s="157"/>
      <c r="BV610" s="157"/>
      <c r="BW610" s="157"/>
      <c r="BX610" s="157"/>
      <c r="BY610" s="157"/>
      <c r="BZ610" s="157"/>
      <c r="CA610" s="157"/>
      <c r="CB610" s="157"/>
      <c r="CC610" s="157"/>
      <c r="CD610" s="157"/>
      <c r="CE610" s="157"/>
      <c r="CF610" s="157"/>
      <c r="CG610" s="157"/>
    </row>
    <row r="611" spans="1:85" ht="15">
      <c r="A611" s="157"/>
      <c r="B611" s="157"/>
      <c r="C611" s="157"/>
      <c r="D611" s="157"/>
      <c r="E611" s="155"/>
      <c r="F611" s="155"/>
      <c r="G611" s="155"/>
      <c r="H611" s="155"/>
      <c r="I611" s="155"/>
      <c r="J611" s="155"/>
      <c r="K611" s="155"/>
      <c r="L611" s="155"/>
      <c r="M611" s="157"/>
      <c r="N611" s="157"/>
      <c r="O611" s="157"/>
      <c r="P611" s="157"/>
      <c r="Q611" s="157"/>
      <c r="R611" s="157"/>
      <c r="S611" s="157"/>
      <c r="T611" s="157"/>
      <c r="U611" s="157"/>
      <c r="V611" s="157"/>
      <c r="W611" s="157"/>
      <c r="X611" s="157"/>
      <c r="Y611" s="157"/>
      <c r="Z611" s="157"/>
      <c r="AA611" s="157"/>
      <c r="AB611" s="157"/>
      <c r="AC611" s="157"/>
      <c r="AD611" s="157"/>
      <c r="AE611" s="157"/>
      <c r="AF611" s="157"/>
      <c r="AG611" s="157"/>
      <c r="AH611" s="157"/>
      <c r="AI611" s="157"/>
      <c r="AJ611" s="157"/>
      <c r="AK611" s="157"/>
      <c r="AL611" s="157"/>
      <c r="AM611" s="157"/>
      <c r="AN611" s="157"/>
      <c r="AO611" s="157"/>
      <c r="AP611" s="157"/>
      <c r="AQ611" s="157"/>
      <c r="AR611" s="157"/>
      <c r="AS611" s="157"/>
      <c r="AT611" s="157"/>
      <c r="AU611" s="157"/>
      <c r="AV611" s="157"/>
      <c r="AW611" s="157"/>
      <c r="AX611" s="157"/>
      <c r="AY611" s="157"/>
      <c r="AZ611" s="157"/>
      <c r="BA611" s="157"/>
      <c r="BB611" s="157"/>
      <c r="BC611" s="157"/>
      <c r="BD611" s="157"/>
      <c r="BE611" s="157"/>
      <c r="BF611" s="157"/>
      <c r="BG611" s="157"/>
      <c r="BH611" s="157"/>
      <c r="BI611" s="157"/>
      <c r="BJ611" s="157"/>
      <c r="BK611" s="157"/>
      <c r="BL611" s="157"/>
      <c r="BM611" s="157"/>
      <c r="BN611" s="157"/>
      <c r="BO611" s="157"/>
      <c r="BP611" s="157"/>
      <c r="BQ611" s="157"/>
      <c r="BR611" s="157"/>
      <c r="BS611" s="157"/>
      <c r="BT611" s="157"/>
      <c r="BU611" s="157"/>
      <c r="BV611" s="157"/>
      <c r="BW611" s="157"/>
      <c r="BX611" s="157"/>
      <c r="BY611" s="157"/>
      <c r="BZ611" s="157"/>
      <c r="CA611" s="157"/>
      <c r="CB611" s="157"/>
      <c r="CC611" s="157"/>
      <c r="CD611" s="157"/>
      <c r="CE611" s="157"/>
      <c r="CF611" s="157"/>
      <c r="CG611" s="157"/>
    </row>
    <row r="612" spans="1:85" ht="15">
      <c r="A612" s="157"/>
      <c r="B612" s="157"/>
      <c r="C612" s="157"/>
      <c r="D612" s="157"/>
      <c r="E612" s="155"/>
      <c r="F612" s="155"/>
      <c r="G612" s="155"/>
      <c r="H612" s="155"/>
      <c r="I612" s="155"/>
      <c r="J612" s="155"/>
      <c r="K612" s="155"/>
      <c r="L612" s="155"/>
      <c r="M612" s="157"/>
      <c r="N612" s="157"/>
      <c r="O612" s="157"/>
      <c r="P612" s="157"/>
      <c r="Q612" s="157"/>
      <c r="R612" s="157"/>
      <c r="S612" s="157"/>
      <c r="T612" s="157"/>
      <c r="U612" s="157"/>
      <c r="V612" s="157"/>
      <c r="W612" s="157"/>
      <c r="X612" s="157"/>
      <c r="Y612" s="157"/>
      <c r="Z612" s="157"/>
      <c r="AA612" s="157"/>
      <c r="AB612" s="157"/>
      <c r="AC612" s="157"/>
      <c r="AD612" s="157"/>
      <c r="AE612" s="157"/>
      <c r="AF612" s="157"/>
      <c r="AG612" s="157"/>
      <c r="AH612" s="157"/>
      <c r="AI612" s="157"/>
      <c r="AJ612" s="157"/>
      <c r="AK612" s="157"/>
      <c r="AL612" s="157"/>
      <c r="AM612" s="157"/>
      <c r="AN612" s="157"/>
      <c r="AO612" s="157"/>
      <c r="AP612" s="157"/>
      <c r="AQ612" s="157"/>
      <c r="AR612" s="157"/>
      <c r="AS612" s="157"/>
      <c r="AT612" s="157"/>
      <c r="AU612" s="157"/>
      <c r="AV612" s="157"/>
      <c r="AW612" s="157"/>
      <c r="AX612" s="157"/>
      <c r="AY612" s="157"/>
      <c r="AZ612" s="157"/>
      <c r="BA612" s="157"/>
      <c r="BB612" s="157"/>
      <c r="BC612" s="157"/>
      <c r="BD612" s="157"/>
      <c r="BE612" s="157"/>
      <c r="BF612" s="157"/>
      <c r="BG612" s="157"/>
      <c r="BH612" s="157"/>
      <c r="BI612" s="157"/>
      <c r="BJ612" s="157"/>
      <c r="BK612" s="157"/>
      <c r="BL612" s="157"/>
      <c r="BM612" s="157"/>
      <c r="BN612" s="157"/>
      <c r="BO612" s="157"/>
      <c r="BP612" s="157"/>
      <c r="BQ612" s="157"/>
      <c r="BR612" s="157"/>
      <c r="BS612" s="157"/>
      <c r="BT612" s="157"/>
      <c r="BU612" s="157"/>
      <c r="BV612" s="157"/>
      <c r="BW612" s="157"/>
      <c r="BX612" s="157"/>
      <c r="BY612" s="157"/>
      <c r="BZ612" s="157"/>
      <c r="CA612" s="157"/>
      <c r="CB612" s="157"/>
      <c r="CC612" s="157"/>
      <c r="CD612" s="157"/>
      <c r="CE612" s="157"/>
      <c r="CF612" s="157"/>
      <c r="CG612" s="157"/>
    </row>
    <row r="613" spans="1:85" ht="15">
      <c r="A613" s="157"/>
      <c r="B613" s="157"/>
      <c r="C613" s="157"/>
      <c r="D613" s="157"/>
      <c r="E613" s="155"/>
      <c r="F613" s="155"/>
      <c r="G613" s="155"/>
      <c r="H613" s="155"/>
      <c r="I613" s="155"/>
      <c r="J613" s="155"/>
      <c r="K613" s="155"/>
      <c r="L613" s="155"/>
      <c r="M613" s="157"/>
      <c r="N613" s="157"/>
      <c r="O613" s="157"/>
      <c r="P613" s="157"/>
      <c r="Q613" s="157"/>
      <c r="R613" s="157"/>
      <c r="S613" s="157"/>
      <c r="T613" s="157"/>
      <c r="U613" s="157"/>
      <c r="V613" s="157"/>
      <c r="W613" s="157"/>
      <c r="X613" s="157"/>
      <c r="Y613" s="157"/>
      <c r="Z613" s="157"/>
      <c r="AA613" s="157"/>
      <c r="AB613" s="157"/>
      <c r="AC613" s="157"/>
      <c r="AD613" s="157"/>
      <c r="AE613" s="157"/>
      <c r="AF613" s="157"/>
      <c r="AG613" s="157"/>
      <c r="AH613" s="157"/>
      <c r="AI613" s="157"/>
      <c r="AJ613" s="157"/>
      <c r="AK613" s="157"/>
      <c r="AL613" s="157"/>
      <c r="AM613" s="157"/>
      <c r="AN613" s="157"/>
      <c r="AO613" s="157"/>
      <c r="AP613" s="157"/>
      <c r="AQ613" s="157"/>
      <c r="AR613" s="157"/>
      <c r="AS613" s="157"/>
      <c r="AT613" s="157"/>
      <c r="AU613" s="157"/>
      <c r="AV613" s="157"/>
      <c r="AW613" s="157"/>
      <c r="AX613" s="157"/>
      <c r="AY613" s="157"/>
      <c r="AZ613" s="157"/>
      <c r="BA613" s="157"/>
      <c r="BB613" s="157"/>
      <c r="BC613" s="157"/>
      <c r="BD613" s="157"/>
      <c r="BE613" s="157"/>
      <c r="BF613" s="157"/>
      <c r="BG613" s="157"/>
      <c r="BH613" s="157"/>
      <c r="BI613" s="157"/>
      <c r="BJ613" s="157"/>
      <c r="BK613" s="157"/>
      <c r="BL613" s="157"/>
      <c r="BM613" s="157"/>
      <c r="BN613" s="157"/>
      <c r="BO613" s="157"/>
      <c r="BP613" s="157"/>
      <c r="BQ613" s="157"/>
      <c r="BR613" s="157"/>
      <c r="BS613" s="157"/>
      <c r="BT613" s="157"/>
      <c r="BU613" s="157"/>
      <c r="BV613" s="157"/>
      <c r="BW613" s="157"/>
      <c r="BX613" s="157"/>
      <c r="BY613" s="157"/>
      <c r="BZ613" s="157"/>
      <c r="CA613" s="157"/>
      <c r="CB613" s="157"/>
      <c r="CC613" s="157"/>
      <c r="CD613" s="157"/>
      <c r="CE613" s="157"/>
      <c r="CF613" s="157"/>
      <c r="CG613" s="157"/>
    </row>
    <row r="614" spans="1:85" ht="15">
      <c r="A614" s="157"/>
      <c r="B614" s="157"/>
      <c r="C614" s="157"/>
      <c r="D614" s="157"/>
      <c r="E614" s="155"/>
      <c r="F614" s="155"/>
      <c r="G614" s="155"/>
      <c r="H614" s="155"/>
      <c r="I614" s="155"/>
      <c r="J614" s="155"/>
      <c r="K614" s="155"/>
      <c r="L614" s="155"/>
      <c r="M614" s="157"/>
      <c r="N614" s="157"/>
      <c r="O614" s="157"/>
      <c r="P614" s="157"/>
      <c r="Q614" s="157"/>
      <c r="R614" s="157"/>
      <c r="S614" s="157"/>
      <c r="T614" s="157"/>
      <c r="U614" s="157"/>
      <c r="V614" s="157"/>
      <c r="W614" s="157"/>
      <c r="X614" s="157"/>
      <c r="Y614" s="157"/>
      <c r="Z614" s="157"/>
      <c r="AA614" s="157"/>
      <c r="AB614" s="157"/>
      <c r="AC614" s="157"/>
      <c r="AD614" s="157"/>
      <c r="AE614" s="157"/>
      <c r="AF614" s="157"/>
      <c r="AG614" s="157"/>
      <c r="AH614" s="157"/>
      <c r="AI614" s="157"/>
      <c r="AJ614" s="157"/>
      <c r="AK614" s="157"/>
      <c r="AL614" s="157"/>
      <c r="AM614" s="157"/>
      <c r="AN614" s="157"/>
      <c r="AO614" s="157"/>
      <c r="AP614" s="157"/>
      <c r="AQ614" s="157"/>
      <c r="AR614" s="157"/>
      <c r="AS614" s="157"/>
      <c r="AT614" s="157"/>
      <c r="AU614" s="157"/>
      <c r="AV614" s="157"/>
      <c r="AW614" s="157"/>
      <c r="AX614" s="157"/>
      <c r="AY614" s="157"/>
      <c r="AZ614" s="157"/>
      <c r="BA614" s="157"/>
      <c r="BB614" s="157"/>
      <c r="BC614" s="157"/>
      <c r="BD614" s="157"/>
      <c r="BE614" s="157"/>
      <c r="BF614" s="157"/>
      <c r="BG614" s="157"/>
      <c r="BH614" s="157"/>
      <c r="BI614" s="157"/>
      <c r="BJ614" s="157"/>
      <c r="BK614" s="157"/>
      <c r="BL614" s="157"/>
      <c r="BM614" s="157"/>
      <c r="BN614" s="157"/>
      <c r="BO614" s="157"/>
      <c r="BP614" s="157"/>
      <c r="BQ614" s="157"/>
      <c r="BR614" s="157"/>
      <c r="BS614" s="157"/>
      <c r="BT614" s="157"/>
      <c r="BU614" s="157"/>
      <c r="BV614" s="157"/>
      <c r="BW614" s="157"/>
      <c r="BX614" s="157"/>
      <c r="BY614" s="157"/>
      <c r="BZ614" s="157"/>
      <c r="CA614" s="157"/>
      <c r="CB614" s="157"/>
      <c r="CC614" s="157"/>
      <c r="CD614" s="157"/>
      <c r="CE614" s="157"/>
      <c r="CF614" s="157"/>
      <c r="CG614" s="157"/>
    </row>
    <row r="615" spans="1:85" ht="15">
      <c r="A615" s="157"/>
      <c r="B615" s="157"/>
      <c r="C615" s="157"/>
      <c r="D615" s="157"/>
      <c r="E615" s="155"/>
      <c r="F615" s="155"/>
      <c r="G615" s="155"/>
      <c r="H615" s="155"/>
      <c r="I615" s="155"/>
      <c r="J615" s="155"/>
      <c r="K615" s="155"/>
      <c r="L615" s="155"/>
      <c r="M615" s="157"/>
      <c r="N615" s="157"/>
      <c r="O615" s="157"/>
      <c r="P615" s="157"/>
      <c r="Q615" s="157"/>
      <c r="R615" s="157"/>
      <c r="S615" s="157"/>
      <c r="T615" s="157"/>
      <c r="U615" s="157"/>
      <c r="V615" s="157"/>
      <c r="W615" s="157"/>
      <c r="X615" s="157"/>
      <c r="Y615" s="157"/>
      <c r="Z615" s="157"/>
      <c r="AA615" s="157"/>
      <c r="AB615" s="157"/>
      <c r="AC615" s="157"/>
      <c r="AD615" s="157"/>
      <c r="AE615" s="157"/>
      <c r="AF615" s="157"/>
      <c r="AG615" s="157"/>
      <c r="AH615" s="157"/>
      <c r="AI615" s="157"/>
      <c r="AJ615" s="157"/>
      <c r="AK615" s="157"/>
      <c r="AL615" s="157"/>
      <c r="AM615" s="157"/>
      <c r="AN615" s="157"/>
      <c r="AO615" s="157"/>
      <c r="AP615" s="157"/>
      <c r="AQ615" s="157"/>
      <c r="AR615" s="157"/>
      <c r="AS615" s="157"/>
      <c r="AT615" s="157"/>
      <c r="AU615" s="157"/>
      <c r="AV615" s="157"/>
      <c r="AW615" s="157"/>
      <c r="AX615" s="157"/>
      <c r="AY615" s="157"/>
      <c r="AZ615" s="157"/>
      <c r="BA615" s="157"/>
      <c r="BB615" s="157"/>
      <c r="BC615" s="157"/>
      <c r="BD615" s="157"/>
      <c r="BE615" s="157"/>
      <c r="BF615" s="157"/>
      <c r="BG615" s="157"/>
      <c r="BH615" s="157"/>
      <c r="BI615" s="157"/>
      <c r="BJ615" s="157"/>
      <c r="BK615" s="157"/>
      <c r="BL615" s="157"/>
      <c r="BM615" s="157"/>
      <c r="BN615" s="157"/>
      <c r="BO615" s="157"/>
      <c r="BP615" s="157"/>
      <c r="BQ615" s="157"/>
      <c r="BR615" s="157"/>
      <c r="BS615" s="157"/>
      <c r="BT615" s="157"/>
      <c r="BU615" s="157"/>
      <c r="BV615" s="157"/>
      <c r="BW615" s="157"/>
      <c r="BX615" s="157"/>
      <c r="BY615" s="157"/>
      <c r="BZ615" s="157"/>
      <c r="CA615" s="157"/>
      <c r="CB615" s="157"/>
      <c r="CC615" s="157"/>
      <c r="CD615" s="157"/>
      <c r="CE615" s="157"/>
      <c r="CF615" s="157"/>
      <c r="CG615" s="157"/>
    </row>
    <row r="616" spans="1:85" ht="15">
      <c r="A616" s="157"/>
      <c r="B616" s="157"/>
      <c r="C616" s="157"/>
      <c r="D616" s="157"/>
      <c r="E616" s="155"/>
      <c r="F616" s="155"/>
      <c r="G616" s="155"/>
      <c r="H616" s="155"/>
      <c r="I616" s="155"/>
      <c r="J616" s="155"/>
      <c r="K616" s="155"/>
      <c r="L616" s="155"/>
      <c r="M616" s="157"/>
      <c r="N616" s="157"/>
      <c r="O616" s="157"/>
      <c r="P616" s="157"/>
      <c r="Q616" s="157"/>
      <c r="R616" s="157"/>
      <c r="S616" s="157"/>
      <c r="T616" s="157"/>
      <c r="U616" s="157"/>
      <c r="V616" s="157"/>
      <c r="W616" s="157"/>
      <c r="X616" s="157"/>
      <c r="Y616" s="157"/>
      <c r="Z616" s="157"/>
      <c r="AA616" s="157"/>
      <c r="AB616" s="157"/>
      <c r="AC616" s="157"/>
      <c r="AD616" s="157"/>
      <c r="AE616" s="157"/>
      <c r="AF616" s="157"/>
      <c r="AG616" s="157"/>
      <c r="AH616" s="157"/>
      <c r="AI616" s="157"/>
      <c r="AJ616" s="157"/>
      <c r="AK616" s="157"/>
      <c r="AL616" s="157"/>
      <c r="AM616" s="157"/>
      <c r="AN616" s="157"/>
      <c r="AO616" s="157"/>
      <c r="AP616" s="157"/>
      <c r="AQ616" s="157"/>
      <c r="AR616" s="157"/>
      <c r="AS616" s="157"/>
      <c r="AT616" s="157"/>
      <c r="AU616" s="157"/>
      <c r="AV616" s="157"/>
      <c r="AW616" s="157"/>
      <c r="AX616" s="157"/>
      <c r="AY616" s="157"/>
      <c r="AZ616" s="157"/>
      <c r="BA616" s="157"/>
      <c r="BB616" s="157"/>
      <c r="BC616" s="157"/>
      <c r="BD616" s="157"/>
      <c r="BE616" s="157"/>
      <c r="BF616" s="157"/>
      <c r="BG616" s="157"/>
      <c r="BH616" s="157"/>
      <c r="BI616" s="157"/>
      <c r="BJ616" s="157"/>
      <c r="BK616" s="157"/>
      <c r="BL616" s="157"/>
      <c r="BM616" s="157"/>
      <c r="BN616" s="157"/>
      <c r="BO616" s="157"/>
      <c r="BP616" s="157"/>
      <c r="BQ616" s="157"/>
      <c r="BR616" s="157"/>
      <c r="BS616" s="157"/>
      <c r="BT616" s="157"/>
      <c r="BU616" s="157"/>
      <c r="BV616" s="157"/>
      <c r="BW616" s="157"/>
      <c r="BX616" s="157"/>
      <c r="BY616" s="157"/>
      <c r="BZ616" s="157"/>
      <c r="CA616" s="157"/>
      <c r="CB616" s="157"/>
      <c r="CC616" s="157"/>
      <c r="CD616" s="157"/>
      <c r="CE616" s="157"/>
      <c r="CF616" s="157"/>
      <c r="CG616" s="157"/>
    </row>
    <row r="617" spans="1:85" ht="15">
      <c r="A617" s="157"/>
      <c r="B617" s="157"/>
      <c r="C617" s="157"/>
      <c r="D617" s="157"/>
      <c r="E617" s="155"/>
      <c r="F617" s="155"/>
      <c r="G617" s="155"/>
      <c r="H617" s="155"/>
      <c r="I617" s="155"/>
      <c r="J617" s="155"/>
      <c r="K617" s="155"/>
      <c r="L617" s="155"/>
      <c r="M617" s="157"/>
      <c r="N617" s="157"/>
      <c r="O617" s="157"/>
      <c r="P617" s="157"/>
      <c r="Q617" s="157"/>
      <c r="R617" s="157"/>
      <c r="S617" s="157"/>
      <c r="T617" s="157"/>
      <c r="U617" s="157"/>
      <c r="V617" s="157"/>
      <c r="W617" s="157"/>
      <c r="X617" s="157"/>
      <c r="Y617" s="157"/>
      <c r="Z617" s="157"/>
      <c r="AA617" s="157"/>
      <c r="AB617" s="157"/>
      <c r="AC617" s="157"/>
      <c r="AD617" s="157"/>
      <c r="AE617" s="157"/>
      <c r="AF617" s="157"/>
      <c r="AG617" s="157"/>
      <c r="AH617" s="157"/>
      <c r="AI617" s="157"/>
      <c r="AJ617" s="157"/>
      <c r="AK617" s="157"/>
      <c r="AL617" s="157"/>
      <c r="AM617" s="157"/>
      <c r="AN617" s="157"/>
      <c r="AO617" s="157"/>
      <c r="AP617" s="157"/>
      <c r="AQ617" s="157"/>
      <c r="AR617" s="157"/>
      <c r="AS617" s="157"/>
      <c r="AT617" s="157"/>
      <c r="AU617" s="157"/>
      <c r="AV617" s="157"/>
      <c r="AW617" s="157"/>
      <c r="AX617" s="157"/>
      <c r="AY617" s="157"/>
      <c r="AZ617" s="157"/>
      <c r="BA617" s="157"/>
      <c r="BB617" s="157"/>
      <c r="BC617" s="157"/>
      <c r="BD617" s="157"/>
      <c r="BE617" s="157"/>
      <c r="BF617" s="157"/>
      <c r="BG617" s="157"/>
      <c r="BH617" s="157"/>
      <c r="BI617" s="157"/>
      <c r="BJ617" s="157"/>
      <c r="BK617" s="157"/>
      <c r="BL617" s="157"/>
      <c r="BM617" s="157"/>
      <c r="BN617" s="157"/>
      <c r="BO617" s="157"/>
      <c r="BP617" s="157"/>
      <c r="BQ617" s="157"/>
      <c r="BR617" s="157"/>
      <c r="BS617" s="157"/>
      <c r="BT617" s="157"/>
      <c r="BU617" s="157"/>
      <c r="BV617" s="157"/>
      <c r="BW617" s="157"/>
      <c r="BX617" s="157"/>
      <c r="BY617" s="157"/>
      <c r="BZ617" s="157"/>
      <c r="CA617" s="157"/>
      <c r="CB617" s="157"/>
      <c r="CC617" s="157"/>
      <c r="CD617" s="157"/>
      <c r="CE617" s="157"/>
      <c r="CF617" s="157"/>
      <c r="CG617" s="157"/>
    </row>
    <row r="618" spans="1:85" ht="15">
      <c r="A618" s="157"/>
      <c r="B618" s="157"/>
      <c r="C618" s="157"/>
      <c r="D618" s="157"/>
      <c r="E618" s="155"/>
      <c r="F618" s="155"/>
      <c r="G618" s="155"/>
      <c r="H618" s="155"/>
      <c r="I618" s="155"/>
      <c r="J618" s="155"/>
      <c r="K618" s="155"/>
      <c r="L618" s="155"/>
      <c r="M618" s="157"/>
      <c r="N618" s="157"/>
      <c r="O618" s="157"/>
      <c r="P618" s="157"/>
      <c r="Q618" s="157"/>
      <c r="R618" s="157"/>
      <c r="S618" s="157"/>
      <c r="T618" s="157"/>
      <c r="U618" s="157"/>
      <c r="V618" s="157"/>
      <c r="W618" s="157"/>
      <c r="X618" s="157"/>
      <c r="Y618" s="157"/>
      <c r="Z618" s="157"/>
      <c r="AA618" s="157"/>
      <c r="AB618" s="157"/>
      <c r="AC618" s="157"/>
      <c r="AD618" s="157"/>
      <c r="AE618" s="157"/>
      <c r="AF618" s="157"/>
      <c r="AG618" s="157"/>
      <c r="AH618" s="157"/>
      <c r="AI618" s="157"/>
      <c r="AJ618" s="157"/>
      <c r="AK618" s="157"/>
      <c r="AL618" s="157"/>
      <c r="AM618" s="157"/>
      <c r="AN618" s="157"/>
      <c r="AO618" s="157"/>
      <c r="AP618" s="157"/>
      <c r="AQ618" s="157"/>
      <c r="AR618" s="157"/>
      <c r="AS618" s="157"/>
      <c r="AT618" s="157"/>
      <c r="AU618" s="157"/>
      <c r="AV618" s="157"/>
      <c r="AW618" s="157"/>
      <c r="AX618" s="157"/>
      <c r="AY618" s="157"/>
      <c r="AZ618" s="157"/>
      <c r="BA618" s="157"/>
      <c r="BB618" s="157"/>
      <c r="BC618" s="157"/>
      <c r="BD618" s="157"/>
      <c r="BE618" s="157"/>
      <c r="BF618" s="157"/>
      <c r="BG618" s="157"/>
      <c r="BH618" s="157"/>
      <c r="BI618" s="157"/>
      <c r="BJ618" s="157"/>
      <c r="BK618" s="157"/>
      <c r="BL618" s="157"/>
      <c r="BM618" s="157"/>
      <c r="BN618" s="157"/>
      <c r="BO618" s="157"/>
      <c r="BP618" s="157"/>
      <c r="BQ618" s="157"/>
      <c r="BR618" s="157"/>
      <c r="BS618" s="157"/>
      <c r="BT618" s="157"/>
      <c r="BU618" s="157"/>
      <c r="BV618" s="157"/>
      <c r="BW618" s="157"/>
      <c r="BX618" s="157"/>
      <c r="BY618" s="157"/>
      <c r="BZ618" s="157"/>
      <c r="CA618" s="157"/>
      <c r="CB618" s="157"/>
      <c r="CC618" s="157"/>
      <c r="CD618" s="157"/>
      <c r="CE618" s="157"/>
      <c r="CF618" s="157"/>
      <c r="CG618" s="157"/>
    </row>
    <row r="619" spans="1:85" ht="15">
      <c r="A619" s="157"/>
      <c r="B619" s="157"/>
      <c r="C619" s="157"/>
      <c r="D619" s="157"/>
      <c r="E619" s="155"/>
      <c r="F619" s="155"/>
      <c r="G619" s="155"/>
      <c r="H619" s="155"/>
      <c r="I619" s="155"/>
      <c r="J619" s="155"/>
      <c r="K619" s="155"/>
      <c r="L619" s="155"/>
      <c r="M619" s="157"/>
      <c r="N619" s="157"/>
      <c r="O619" s="157"/>
      <c r="P619" s="157"/>
      <c r="Q619" s="157"/>
      <c r="R619" s="157"/>
      <c r="S619" s="157"/>
      <c r="T619" s="157"/>
      <c r="U619" s="157"/>
      <c r="V619" s="157"/>
      <c r="W619" s="157"/>
      <c r="X619" s="157"/>
      <c r="Y619" s="157"/>
      <c r="Z619" s="157"/>
      <c r="AA619" s="157"/>
      <c r="AB619" s="157"/>
      <c r="AC619" s="157"/>
      <c r="AD619" s="157"/>
      <c r="AE619" s="157"/>
      <c r="AF619" s="157"/>
      <c r="AG619" s="157"/>
      <c r="AH619" s="157"/>
      <c r="AI619" s="157"/>
      <c r="AJ619" s="157"/>
      <c r="AK619" s="157"/>
      <c r="AL619" s="157"/>
      <c r="AM619" s="157"/>
      <c r="AN619" s="157"/>
      <c r="AO619" s="157"/>
      <c r="AP619" s="157"/>
      <c r="AQ619" s="157"/>
      <c r="AR619" s="157"/>
      <c r="AS619" s="157"/>
      <c r="AT619" s="157"/>
      <c r="AU619" s="157"/>
      <c r="AV619" s="157"/>
      <c r="AW619" s="157"/>
      <c r="AX619" s="157"/>
      <c r="AY619" s="157"/>
      <c r="AZ619" s="157"/>
      <c r="BA619" s="157"/>
      <c r="BB619" s="157"/>
      <c r="BC619" s="157"/>
      <c r="BD619" s="157"/>
      <c r="BE619" s="157"/>
      <c r="BF619" s="157"/>
      <c r="BG619" s="157"/>
      <c r="BH619" s="157"/>
      <c r="BI619" s="157"/>
      <c r="BJ619" s="157"/>
      <c r="BK619" s="157"/>
      <c r="BL619" s="157"/>
      <c r="BM619" s="157"/>
      <c r="BN619" s="157"/>
      <c r="BO619" s="157"/>
      <c r="BP619" s="157"/>
      <c r="BQ619" s="157"/>
      <c r="BR619" s="157"/>
      <c r="BS619" s="157"/>
      <c r="BT619" s="157"/>
      <c r="BU619" s="157"/>
      <c r="BV619" s="157"/>
      <c r="BW619" s="157"/>
      <c r="BX619" s="157"/>
      <c r="BY619" s="157"/>
      <c r="BZ619" s="157"/>
      <c r="CA619" s="157"/>
      <c r="CB619" s="157"/>
      <c r="CC619" s="157"/>
      <c r="CD619" s="157"/>
      <c r="CE619" s="157"/>
      <c r="CF619" s="157"/>
      <c r="CG619" s="157"/>
    </row>
    <row r="620" spans="1:85" ht="15">
      <c r="A620" s="157"/>
      <c r="B620" s="157"/>
      <c r="C620" s="157"/>
      <c r="D620" s="157"/>
      <c r="E620" s="155"/>
      <c r="F620" s="155"/>
      <c r="G620" s="155"/>
      <c r="H620" s="155"/>
      <c r="I620" s="155"/>
      <c r="J620" s="155"/>
      <c r="K620" s="155"/>
      <c r="L620" s="155"/>
      <c r="M620" s="157"/>
      <c r="N620" s="157"/>
      <c r="O620" s="157"/>
      <c r="P620" s="157"/>
      <c r="Q620" s="157"/>
      <c r="R620" s="157"/>
      <c r="S620" s="157"/>
      <c r="T620" s="157"/>
      <c r="U620" s="157"/>
      <c r="V620" s="157"/>
      <c r="W620" s="157"/>
      <c r="X620" s="157"/>
      <c r="Y620" s="157"/>
      <c r="Z620" s="157"/>
      <c r="AA620" s="157"/>
      <c r="AB620" s="157"/>
      <c r="AC620" s="157"/>
      <c r="AD620" s="157"/>
      <c r="AE620" s="157"/>
      <c r="AF620" s="157"/>
      <c r="AG620" s="157"/>
      <c r="AH620" s="157"/>
      <c r="AI620" s="157"/>
      <c r="AJ620" s="157"/>
      <c r="AK620" s="157"/>
      <c r="AL620" s="157"/>
      <c r="AM620" s="157"/>
      <c r="AN620" s="157"/>
      <c r="AO620" s="157"/>
      <c r="AP620" s="157"/>
      <c r="AQ620" s="157"/>
      <c r="AR620" s="157"/>
      <c r="AS620" s="157"/>
      <c r="AT620" s="157"/>
      <c r="AU620" s="157"/>
      <c r="AV620" s="157"/>
      <c r="AW620" s="157"/>
      <c r="AX620" s="157"/>
      <c r="AY620" s="157"/>
      <c r="AZ620" s="157"/>
      <c r="BA620" s="157"/>
      <c r="BB620" s="157"/>
      <c r="BC620" s="157"/>
      <c r="BD620" s="157"/>
      <c r="BE620" s="157"/>
      <c r="BF620" s="157"/>
      <c r="BG620" s="157"/>
      <c r="BH620" s="157"/>
      <c r="BI620" s="157"/>
      <c r="BJ620" s="157"/>
      <c r="BK620" s="157"/>
      <c r="BL620" s="157"/>
      <c r="BM620" s="157"/>
      <c r="BN620" s="157"/>
      <c r="BO620" s="157"/>
      <c r="BP620" s="157"/>
      <c r="BQ620" s="157"/>
      <c r="BR620" s="157"/>
      <c r="BS620" s="157"/>
      <c r="BT620" s="157"/>
      <c r="BU620" s="157"/>
      <c r="BV620" s="157"/>
      <c r="BW620" s="157"/>
      <c r="BX620" s="157"/>
      <c r="BY620" s="157"/>
      <c r="BZ620" s="157"/>
      <c r="CA620" s="157"/>
      <c r="CB620" s="157"/>
      <c r="CC620" s="157"/>
      <c r="CD620" s="157"/>
      <c r="CE620" s="157"/>
      <c r="CF620" s="157"/>
      <c r="CG620" s="157"/>
    </row>
    <row r="621" spans="1:85" ht="15">
      <c r="A621" s="157"/>
      <c r="B621" s="157"/>
      <c r="C621" s="157"/>
      <c r="D621" s="157"/>
      <c r="E621" s="155"/>
      <c r="F621" s="155"/>
      <c r="G621" s="155"/>
      <c r="H621" s="155"/>
      <c r="I621" s="155"/>
      <c r="J621" s="155"/>
      <c r="K621" s="155"/>
      <c r="L621" s="155"/>
      <c r="M621" s="157"/>
      <c r="N621" s="157"/>
      <c r="O621" s="157"/>
      <c r="P621" s="157"/>
      <c r="Q621" s="157"/>
      <c r="R621" s="157"/>
      <c r="S621" s="157"/>
      <c r="T621" s="157"/>
      <c r="U621" s="157"/>
      <c r="V621" s="157"/>
      <c r="W621" s="157"/>
      <c r="X621" s="157"/>
      <c r="Y621" s="157"/>
      <c r="Z621" s="157"/>
      <c r="AA621" s="157"/>
      <c r="AB621" s="157"/>
      <c r="AC621" s="157"/>
      <c r="AD621" s="157"/>
      <c r="AE621" s="157"/>
      <c r="AF621" s="157"/>
      <c r="AG621" s="157"/>
      <c r="AH621" s="157"/>
      <c r="AI621" s="157"/>
      <c r="AJ621" s="157"/>
      <c r="AK621" s="157"/>
      <c r="AL621" s="157"/>
      <c r="AM621" s="157"/>
      <c r="AN621" s="157"/>
      <c r="AO621" s="157"/>
      <c r="AP621" s="157"/>
      <c r="AQ621" s="157"/>
      <c r="AR621" s="157"/>
      <c r="AS621" s="157"/>
      <c r="AT621" s="157"/>
      <c r="AU621" s="157"/>
      <c r="AV621" s="157"/>
      <c r="AW621" s="157"/>
      <c r="AX621" s="157"/>
      <c r="AY621" s="157"/>
      <c r="AZ621" s="157"/>
      <c r="BA621" s="157"/>
      <c r="BB621" s="157"/>
      <c r="BC621" s="157"/>
      <c r="BD621" s="157"/>
      <c r="BE621" s="157"/>
      <c r="BF621" s="157"/>
      <c r="BG621" s="157"/>
      <c r="BH621" s="157"/>
      <c r="BI621" s="157"/>
      <c r="BJ621" s="157"/>
      <c r="BK621" s="157"/>
      <c r="BL621" s="157"/>
      <c r="BM621" s="157"/>
      <c r="BN621" s="157"/>
      <c r="BO621" s="157"/>
      <c r="BP621" s="157"/>
      <c r="BQ621" s="157"/>
      <c r="BR621" s="157"/>
      <c r="BS621" s="157"/>
      <c r="BT621" s="157"/>
      <c r="BU621" s="157"/>
      <c r="BV621" s="157"/>
      <c r="BW621" s="157"/>
      <c r="BX621" s="157"/>
      <c r="BY621" s="157"/>
      <c r="BZ621" s="157"/>
      <c r="CA621" s="157"/>
      <c r="CB621" s="157"/>
      <c r="CC621" s="157"/>
      <c r="CD621" s="157"/>
      <c r="CE621" s="157"/>
      <c r="CF621" s="157"/>
      <c r="CG621" s="157"/>
    </row>
    <row r="622" spans="1:85" ht="15">
      <c r="A622" s="157"/>
      <c r="B622" s="157"/>
      <c r="C622" s="157"/>
      <c r="D622" s="157"/>
      <c r="E622" s="155"/>
      <c r="F622" s="155"/>
      <c r="G622" s="155"/>
      <c r="H622" s="155"/>
      <c r="I622" s="155"/>
      <c r="J622" s="155"/>
      <c r="K622" s="155"/>
      <c r="L622" s="155"/>
      <c r="M622" s="157"/>
      <c r="N622" s="157"/>
      <c r="O622" s="157"/>
      <c r="P622" s="157"/>
      <c r="Q622" s="157"/>
      <c r="R622" s="157"/>
      <c r="S622" s="157"/>
      <c r="T622" s="157"/>
      <c r="U622" s="157"/>
      <c r="V622" s="157"/>
      <c r="W622" s="157"/>
      <c r="X622" s="157"/>
      <c r="Y622" s="157"/>
      <c r="Z622" s="157"/>
      <c r="AA622" s="157"/>
      <c r="AB622" s="157"/>
      <c r="AC622" s="157"/>
      <c r="AD622" s="157"/>
      <c r="AE622" s="157"/>
      <c r="AF622" s="157"/>
      <c r="AG622" s="157"/>
      <c r="AH622" s="157"/>
      <c r="AI622" s="157"/>
      <c r="AJ622" s="157"/>
      <c r="AK622" s="157"/>
      <c r="AL622" s="157"/>
      <c r="AM622" s="157"/>
      <c r="AN622" s="157"/>
      <c r="AO622" s="157"/>
      <c r="AP622" s="157"/>
      <c r="AQ622" s="157"/>
      <c r="AR622" s="157"/>
      <c r="AS622" s="157"/>
      <c r="AT622" s="157"/>
      <c r="AU622" s="157"/>
      <c r="AV622" s="157"/>
      <c r="AW622" s="157"/>
      <c r="AX622" s="157"/>
      <c r="AY622" s="157"/>
      <c r="AZ622" s="157"/>
      <c r="BA622" s="157"/>
      <c r="BB622" s="157"/>
      <c r="BC622" s="157"/>
      <c r="BD622" s="157"/>
      <c r="BE622" s="157"/>
      <c r="BF622" s="157"/>
      <c r="BG622" s="157"/>
      <c r="BH622" s="157"/>
      <c r="BI622" s="157"/>
      <c r="BJ622" s="157"/>
      <c r="BK622" s="157"/>
      <c r="BL622" s="157"/>
      <c r="BM622" s="157"/>
      <c r="BN622" s="157"/>
      <c r="BO622" s="157"/>
      <c r="BP622" s="157"/>
      <c r="BQ622" s="157"/>
      <c r="BR622" s="157"/>
      <c r="BS622" s="157"/>
      <c r="BT622" s="157"/>
      <c r="BU622" s="157"/>
      <c r="BV622" s="157"/>
      <c r="BW622" s="157"/>
      <c r="BX622" s="157"/>
      <c r="BY622" s="157"/>
      <c r="BZ622" s="157"/>
      <c r="CA622" s="157"/>
      <c r="CB622" s="157"/>
      <c r="CC622" s="157"/>
      <c r="CD622" s="157"/>
      <c r="CE622" s="157"/>
      <c r="CF622" s="157"/>
      <c r="CG622" s="157"/>
    </row>
    <row r="623" spans="1:85" ht="15">
      <c r="A623" s="157"/>
      <c r="B623" s="157"/>
      <c r="C623" s="157"/>
      <c r="D623" s="157"/>
      <c r="E623" s="155"/>
      <c r="F623" s="155"/>
      <c r="G623" s="155"/>
      <c r="H623" s="155"/>
      <c r="I623" s="155"/>
      <c r="J623" s="155"/>
      <c r="K623" s="155"/>
      <c r="L623" s="155"/>
      <c r="M623" s="157"/>
      <c r="N623" s="157"/>
      <c r="O623" s="157"/>
      <c r="P623" s="157"/>
      <c r="Q623" s="157"/>
      <c r="R623" s="157"/>
      <c r="S623" s="157"/>
      <c r="T623" s="157"/>
      <c r="U623" s="157"/>
      <c r="V623" s="157"/>
      <c r="W623" s="157"/>
      <c r="X623" s="157"/>
      <c r="Y623" s="157"/>
      <c r="Z623" s="157"/>
      <c r="AA623" s="157"/>
      <c r="AB623" s="157"/>
      <c r="AC623" s="157"/>
      <c r="AD623" s="157"/>
      <c r="AE623" s="157"/>
      <c r="AF623" s="157"/>
      <c r="AG623" s="157"/>
      <c r="AH623" s="157"/>
      <c r="AI623" s="157"/>
      <c r="AJ623" s="157"/>
      <c r="AK623" s="157"/>
      <c r="AL623" s="157"/>
      <c r="AM623" s="157"/>
      <c r="AN623" s="157"/>
      <c r="AO623" s="157"/>
      <c r="AP623" s="157"/>
      <c r="AQ623" s="157"/>
      <c r="AR623" s="157"/>
      <c r="AS623" s="157"/>
      <c r="AT623" s="157"/>
      <c r="AU623" s="157"/>
      <c r="AV623" s="157"/>
      <c r="AW623" s="157"/>
      <c r="AX623" s="157"/>
      <c r="AY623" s="157"/>
      <c r="AZ623" s="157"/>
      <c r="BA623" s="157"/>
      <c r="BB623" s="157"/>
      <c r="BC623" s="157"/>
      <c r="BD623" s="157"/>
      <c r="BE623" s="157"/>
      <c r="BF623" s="157"/>
      <c r="BG623" s="157"/>
      <c r="BH623" s="157"/>
      <c r="BI623" s="157"/>
      <c r="BJ623" s="157"/>
      <c r="BK623" s="157"/>
      <c r="BL623" s="157"/>
      <c r="BM623" s="157"/>
      <c r="BN623" s="157"/>
      <c r="BO623" s="157"/>
      <c r="BP623" s="157"/>
      <c r="BQ623" s="157"/>
      <c r="BR623" s="157"/>
      <c r="BS623" s="157"/>
      <c r="BT623" s="157"/>
      <c r="BU623" s="157"/>
      <c r="BV623" s="157"/>
      <c r="BW623" s="157"/>
      <c r="BX623" s="157"/>
      <c r="BY623" s="157"/>
      <c r="BZ623" s="157"/>
      <c r="CA623" s="157"/>
      <c r="CB623" s="157"/>
      <c r="CC623" s="157"/>
      <c r="CD623" s="157"/>
      <c r="CE623" s="157"/>
      <c r="CF623" s="157"/>
      <c r="CG623" s="157"/>
    </row>
    <row r="624" spans="1:85" ht="15">
      <c r="A624" s="157"/>
      <c r="B624" s="157"/>
      <c r="C624" s="157"/>
      <c r="D624" s="157"/>
      <c r="E624" s="155"/>
      <c r="F624" s="155"/>
      <c r="G624" s="155"/>
      <c r="H624" s="155"/>
      <c r="I624" s="155"/>
      <c r="J624" s="155"/>
      <c r="K624" s="155"/>
      <c r="L624" s="155"/>
      <c r="M624" s="157"/>
      <c r="N624" s="157"/>
      <c r="O624" s="157"/>
      <c r="P624" s="157"/>
      <c r="Q624" s="157"/>
      <c r="R624" s="157"/>
      <c r="S624" s="157"/>
      <c r="T624" s="157"/>
      <c r="U624" s="157"/>
      <c r="V624" s="157"/>
      <c r="W624" s="157"/>
      <c r="X624" s="157"/>
      <c r="Y624" s="157"/>
      <c r="Z624" s="157"/>
      <c r="AA624" s="157"/>
      <c r="AB624" s="157"/>
      <c r="AC624" s="157"/>
      <c r="AD624" s="157"/>
      <c r="AE624" s="157"/>
      <c r="AF624" s="157"/>
      <c r="AG624" s="157"/>
      <c r="AH624" s="157"/>
      <c r="AI624" s="157"/>
      <c r="AJ624" s="157"/>
      <c r="AK624" s="157"/>
      <c r="AL624" s="157"/>
      <c r="AM624" s="157"/>
      <c r="AN624" s="157"/>
      <c r="AO624" s="157"/>
      <c r="AP624" s="157"/>
      <c r="AQ624" s="157"/>
      <c r="AR624" s="157"/>
      <c r="AS624" s="157"/>
      <c r="AT624" s="157"/>
      <c r="AU624" s="157"/>
      <c r="AV624" s="157"/>
      <c r="AW624" s="157"/>
      <c r="AX624" s="157"/>
      <c r="AY624" s="157"/>
      <c r="AZ624" s="157"/>
      <c r="BA624" s="157"/>
      <c r="BB624" s="157"/>
      <c r="BC624" s="157"/>
      <c r="BD624" s="157"/>
      <c r="BE624" s="157"/>
      <c r="BF624" s="157"/>
      <c r="BG624" s="157"/>
      <c r="BH624" s="157"/>
      <c r="BI624" s="157"/>
      <c r="BJ624" s="157"/>
      <c r="BK624" s="157"/>
      <c r="BL624" s="157"/>
      <c r="BM624" s="157"/>
      <c r="BN624" s="157"/>
      <c r="BO624" s="157"/>
      <c r="BP624" s="157"/>
      <c r="BQ624" s="157"/>
      <c r="BR624" s="157"/>
      <c r="BS624" s="157"/>
      <c r="BT624" s="157"/>
      <c r="BU624" s="157"/>
      <c r="BV624" s="157"/>
      <c r="BW624" s="157"/>
      <c r="BX624" s="157"/>
      <c r="BY624" s="157"/>
      <c r="BZ624" s="157"/>
      <c r="CA624" s="157"/>
      <c r="CB624" s="157"/>
      <c r="CC624" s="157"/>
      <c r="CD624" s="157"/>
      <c r="CE624" s="157"/>
      <c r="CF624" s="157"/>
      <c r="CG624" s="157"/>
    </row>
    <row r="625" spans="1:85" ht="15">
      <c r="A625" s="157"/>
      <c r="B625" s="157"/>
      <c r="C625" s="157"/>
      <c r="D625" s="157"/>
      <c r="E625" s="155"/>
      <c r="F625" s="155"/>
      <c r="G625" s="155"/>
      <c r="H625" s="155"/>
      <c r="I625" s="155"/>
      <c r="J625" s="155"/>
      <c r="K625" s="155"/>
      <c r="L625" s="155"/>
      <c r="M625" s="157"/>
      <c r="N625" s="157"/>
      <c r="O625" s="157"/>
      <c r="P625" s="157"/>
      <c r="Q625" s="157"/>
      <c r="R625" s="157"/>
      <c r="S625" s="157"/>
      <c r="T625" s="157"/>
      <c r="U625" s="157"/>
      <c r="V625" s="157"/>
      <c r="W625" s="157"/>
      <c r="X625" s="157"/>
      <c r="Y625" s="157"/>
      <c r="Z625" s="157"/>
      <c r="AA625" s="157"/>
      <c r="AB625" s="157"/>
      <c r="AC625" s="157"/>
      <c r="AD625" s="157"/>
      <c r="AE625" s="157"/>
      <c r="AF625" s="157"/>
      <c r="AG625" s="157"/>
      <c r="AH625" s="157"/>
      <c r="AI625" s="157"/>
      <c r="AJ625" s="157"/>
      <c r="AK625" s="157"/>
      <c r="AL625" s="157"/>
      <c r="AM625" s="157"/>
      <c r="AN625" s="157"/>
      <c r="AO625" s="157"/>
      <c r="AP625" s="157"/>
      <c r="AQ625" s="157"/>
      <c r="AR625" s="157"/>
      <c r="AS625" s="157"/>
      <c r="AT625" s="157"/>
      <c r="AU625" s="157"/>
      <c r="AV625" s="157"/>
      <c r="AW625" s="157"/>
      <c r="AX625" s="157"/>
      <c r="AY625" s="157"/>
      <c r="AZ625" s="157"/>
      <c r="BA625" s="157"/>
      <c r="BB625" s="157"/>
      <c r="BC625" s="157"/>
      <c r="BD625" s="157"/>
      <c r="BE625" s="157"/>
      <c r="BF625" s="157"/>
      <c r="BG625" s="157"/>
      <c r="BH625" s="157"/>
      <c r="BI625" s="157"/>
      <c r="BJ625" s="157"/>
      <c r="BK625" s="157"/>
      <c r="BL625" s="157"/>
      <c r="BM625" s="157"/>
      <c r="BN625" s="157"/>
      <c r="BO625" s="157"/>
      <c r="BP625" s="157"/>
      <c r="BQ625" s="157"/>
      <c r="BR625" s="157"/>
      <c r="BS625" s="157"/>
      <c r="BT625" s="157"/>
      <c r="BU625" s="157"/>
      <c r="BV625" s="157"/>
      <c r="BW625" s="157"/>
      <c r="BX625" s="157"/>
      <c r="BY625" s="157"/>
      <c r="BZ625" s="157"/>
      <c r="CA625" s="157"/>
      <c r="CB625" s="157"/>
      <c r="CC625" s="157"/>
      <c r="CD625" s="157"/>
      <c r="CE625" s="157"/>
      <c r="CF625" s="157"/>
      <c r="CG625" s="157"/>
    </row>
    <row r="626" spans="1:85" ht="15">
      <c r="A626" s="157"/>
      <c r="B626" s="157"/>
      <c r="C626" s="157"/>
      <c r="D626" s="157"/>
      <c r="E626" s="155"/>
      <c r="F626" s="155"/>
      <c r="G626" s="155"/>
      <c r="H626" s="155"/>
      <c r="I626" s="155"/>
      <c r="J626" s="155"/>
      <c r="K626" s="155"/>
      <c r="L626" s="155"/>
      <c r="M626" s="157"/>
      <c r="N626" s="157"/>
      <c r="O626" s="157"/>
      <c r="P626" s="157"/>
      <c r="Q626" s="157"/>
      <c r="R626" s="157"/>
      <c r="S626" s="157"/>
      <c r="T626" s="157"/>
      <c r="U626" s="157"/>
      <c r="V626" s="157"/>
      <c r="W626" s="157"/>
      <c r="X626" s="157"/>
      <c r="Y626" s="157"/>
      <c r="Z626" s="157"/>
      <c r="AA626" s="157"/>
      <c r="AB626" s="157"/>
      <c r="AC626" s="157"/>
      <c r="AD626" s="157"/>
      <c r="AE626" s="157"/>
      <c r="AF626" s="157"/>
      <c r="AG626" s="157"/>
      <c r="AH626" s="157"/>
      <c r="AI626" s="157"/>
      <c r="AJ626" s="157"/>
      <c r="AK626" s="157"/>
      <c r="AL626" s="157"/>
      <c r="AM626" s="157"/>
      <c r="AN626" s="157"/>
      <c r="AO626" s="157"/>
      <c r="AP626" s="157"/>
      <c r="AQ626" s="157"/>
      <c r="AR626" s="157"/>
      <c r="AS626" s="157"/>
      <c r="AT626" s="157"/>
      <c r="AU626" s="157"/>
      <c r="AV626" s="157"/>
      <c r="AW626" s="157"/>
      <c r="AX626" s="157"/>
      <c r="AY626" s="157"/>
      <c r="AZ626" s="157"/>
      <c r="BA626" s="157"/>
      <c r="BB626" s="157"/>
      <c r="BC626" s="157"/>
      <c r="BD626" s="157"/>
      <c r="BE626" s="157"/>
      <c r="BF626" s="157"/>
      <c r="BG626" s="157"/>
      <c r="BH626" s="157"/>
      <c r="BI626" s="157"/>
      <c r="BJ626" s="157"/>
      <c r="BK626" s="157"/>
      <c r="BL626" s="157"/>
      <c r="BM626" s="157"/>
      <c r="BN626" s="157"/>
      <c r="BO626" s="157"/>
      <c r="BP626" s="157"/>
      <c r="BQ626" s="157"/>
      <c r="BR626" s="157"/>
      <c r="BS626" s="157"/>
      <c r="BT626" s="157"/>
      <c r="BU626" s="157"/>
      <c r="BV626" s="157"/>
      <c r="BW626" s="157"/>
      <c r="BX626" s="157"/>
      <c r="BY626" s="157"/>
      <c r="BZ626" s="157"/>
      <c r="CA626" s="157"/>
      <c r="CB626" s="157"/>
      <c r="CC626" s="157"/>
      <c r="CD626" s="157"/>
      <c r="CE626" s="157"/>
      <c r="CF626" s="157"/>
      <c r="CG626" s="157"/>
    </row>
    <row r="627" spans="1:85" ht="15">
      <c r="A627" s="157"/>
      <c r="B627" s="157"/>
      <c r="C627" s="157"/>
      <c r="D627" s="157"/>
      <c r="E627" s="155"/>
      <c r="F627" s="155"/>
      <c r="G627" s="155"/>
      <c r="H627" s="155"/>
      <c r="I627" s="155"/>
      <c r="J627" s="155"/>
      <c r="K627" s="155"/>
      <c r="L627" s="155"/>
      <c r="M627" s="157"/>
      <c r="N627" s="157"/>
      <c r="O627" s="157"/>
      <c r="P627" s="157"/>
      <c r="Q627" s="157"/>
      <c r="R627" s="157"/>
      <c r="S627" s="157"/>
      <c r="T627" s="157"/>
      <c r="U627" s="157"/>
      <c r="V627" s="157"/>
      <c r="W627" s="157"/>
      <c r="X627" s="157"/>
      <c r="Y627" s="157"/>
      <c r="Z627" s="157"/>
      <c r="AA627" s="157"/>
      <c r="AB627" s="157"/>
      <c r="AC627" s="157"/>
      <c r="AD627" s="157"/>
      <c r="AE627" s="157"/>
      <c r="AF627" s="157"/>
      <c r="AG627" s="157"/>
      <c r="AH627" s="157"/>
      <c r="AI627" s="157"/>
      <c r="AJ627" s="157"/>
      <c r="AK627" s="157"/>
      <c r="AL627" s="157"/>
      <c r="AM627" s="157"/>
      <c r="AN627" s="157"/>
      <c r="AO627" s="157"/>
      <c r="AP627" s="157"/>
      <c r="AQ627" s="157"/>
      <c r="AR627" s="157"/>
      <c r="AS627" s="157"/>
      <c r="AT627" s="157"/>
      <c r="AU627" s="157"/>
      <c r="AV627" s="157"/>
      <c r="AW627" s="157"/>
      <c r="AX627" s="157"/>
      <c r="AY627" s="157"/>
      <c r="AZ627" s="157"/>
      <c r="BA627" s="157"/>
      <c r="BB627" s="157"/>
      <c r="BC627" s="157"/>
      <c r="BD627" s="157"/>
      <c r="BE627" s="157"/>
      <c r="BF627" s="157"/>
      <c r="BG627" s="157"/>
      <c r="BH627" s="157"/>
      <c r="BI627" s="157"/>
      <c r="BJ627" s="157"/>
      <c r="BK627" s="157"/>
      <c r="BL627" s="157"/>
      <c r="BM627" s="157"/>
      <c r="BN627" s="157"/>
      <c r="BO627" s="157"/>
      <c r="BP627" s="157"/>
      <c r="BQ627" s="157"/>
      <c r="BR627" s="157"/>
      <c r="BS627" s="157"/>
      <c r="BT627" s="157"/>
      <c r="BU627" s="157"/>
      <c r="BV627" s="157"/>
      <c r="BW627" s="157"/>
      <c r="BX627" s="157"/>
      <c r="BY627" s="157"/>
      <c r="BZ627" s="157"/>
      <c r="CA627" s="157"/>
      <c r="CB627" s="157"/>
      <c r="CC627" s="157"/>
      <c r="CD627" s="157"/>
      <c r="CE627" s="157"/>
      <c r="CF627" s="157"/>
      <c r="CG627" s="157"/>
    </row>
    <row r="628" spans="1:85" ht="15">
      <c r="A628" s="157"/>
      <c r="B628" s="157"/>
      <c r="C628" s="157"/>
      <c r="D628" s="157"/>
      <c r="E628" s="155"/>
      <c r="F628" s="155"/>
      <c r="G628" s="155"/>
      <c r="H628" s="155"/>
      <c r="I628" s="155"/>
      <c r="J628" s="155"/>
      <c r="K628" s="155"/>
      <c r="L628" s="155"/>
      <c r="M628" s="157"/>
      <c r="N628" s="157"/>
      <c r="O628" s="157"/>
      <c r="P628" s="157"/>
      <c r="Q628" s="157"/>
      <c r="R628" s="157"/>
      <c r="S628" s="157"/>
      <c r="T628" s="157"/>
      <c r="U628" s="157"/>
      <c r="V628" s="157"/>
      <c r="W628" s="157"/>
      <c r="X628" s="157"/>
      <c r="Y628" s="157"/>
      <c r="Z628" s="157"/>
      <c r="AA628" s="157"/>
      <c r="AB628" s="157"/>
      <c r="AC628" s="157"/>
      <c r="AD628" s="157"/>
      <c r="AE628" s="157"/>
      <c r="AF628" s="157"/>
      <c r="AG628" s="157"/>
      <c r="AH628" s="157"/>
      <c r="AI628" s="157"/>
      <c r="AJ628" s="157"/>
      <c r="AK628" s="157"/>
      <c r="AL628" s="157"/>
      <c r="AM628" s="157"/>
      <c r="AN628" s="157"/>
      <c r="AO628" s="157"/>
      <c r="AP628" s="157"/>
      <c r="AQ628" s="157"/>
      <c r="AR628" s="157"/>
      <c r="AS628" s="157"/>
      <c r="AT628" s="157"/>
      <c r="AU628" s="157"/>
      <c r="AV628" s="157"/>
      <c r="AW628" s="157"/>
      <c r="AX628" s="157"/>
      <c r="AY628" s="157"/>
      <c r="AZ628" s="157"/>
      <c r="BA628" s="157"/>
      <c r="BB628" s="157"/>
      <c r="BC628" s="157"/>
      <c r="BD628" s="157"/>
      <c r="BE628" s="157"/>
      <c r="BF628" s="157"/>
      <c r="BG628" s="157"/>
      <c r="BH628" s="157"/>
      <c r="BI628" s="157"/>
      <c r="BJ628" s="157"/>
      <c r="BK628" s="157"/>
      <c r="BL628" s="157"/>
      <c r="BM628" s="157"/>
      <c r="BN628" s="157"/>
      <c r="BO628" s="157"/>
      <c r="BP628" s="157"/>
      <c r="BQ628" s="157"/>
      <c r="BR628" s="157"/>
      <c r="BS628" s="157"/>
      <c r="BT628" s="157"/>
      <c r="BU628" s="157"/>
      <c r="BV628" s="157"/>
      <c r="BW628" s="157"/>
      <c r="BX628" s="157"/>
      <c r="BY628" s="157"/>
      <c r="BZ628" s="157"/>
      <c r="CA628" s="157"/>
      <c r="CB628" s="157"/>
      <c r="CC628" s="157"/>
      <c r="CD628" s="157"/>
      <c r="CE628" s="157"/>
      <c r="CF628" s="157"/>
      <c r="CG628" s="157"/>
    </row>
    <row r="629" spans="1:85" ht="15">
      <c r="A629" s="157"/>
      <c r="B629" s="157"/>
      <c r="C629" s="157"/>
      <c r="D629" s="157"/>
      <c r="E629" s="155"/>
      <c r="F629" s="155"/>
      <c r="G629" s="155"/>
      <c r="H629" s="155"/>
      <c r="I629" s="155"/>
      <c r="J629" s="155"/>
      <c r="K629" s="155"/>
      <c r="L629" s="155"/>
      <c r="M629" s="157"/>
      <c r="N629" s="157"/>
      <c r="O629" s="157"/>
      <c r="P629" s="157"/>
      <c r="Q629" s="157"/>
      <c r="R629" s="157"/>
      <c r="S629" s="157"/>
      <c r="T629" s="157"/>
      <c r="U629" s="157"/>
      <c r="V629" s="157"/>
      <c r="W629" s="157"/>
      <c r="X629" s="157"/>
      <c r="Y629" s="157"/>
      <c r="Z629" s="157"/>
      <c r="AA629" s="157"/>
      <c r="AB629" s="157"/>
      <c r="AC629" s="157"/>
      <c r="AD629" s="157"/>
      <c r="AE629" s="157"/>
      <c r="AF629" s="157"/>
      <c r="AG629" s="157"/>
      <c r="AH629" s="157"/>
      <c r="AI629" s="157"/>
      <c r="AJ629" s="157"/>
      <c r="AK629" s="157"/>
      <c r="AL629" s="157"/>
      <c r="AM629" s="157"/>
      <c r="AN629" s="157"/>
      <c r="AO629" s="157"/>
      <c r="AP629" s="157"/>
      <c r="AQ629" s="157"/>
      <c r="AR629" s="157"/>
      <c r="AS629" s="157"/>
      <c r="AT629" s="157"/>
      <c r="AU629" s="157"/>
      <c r="AV629" s="157"/>
      <c r="AW629" s="157"/>
      <c r="AX629" s="157"/>
      <c r="AY629" s="157"/>
      <c r="AZ629" s="157"/>
      <c r="BA629" s="157"/>
      <c r="BB629" s="157"/>
      <c r="BC629" s="157"/>
      <c r="BD629" s="157"/>
      <c r="BE629" s="157"/>
      <c r="BF629" s="157"/>
      <c r="BG629" s="157"/>
      <c r="BH629" s="157"/>
      <c r="BI629" s="157"/>
      <c r="BJ629" s="157"/>
      <c r="BK629" s="157"/>
      <c r="BL629" s="157"/>
      <c r="BM629" s="157"/>
      <c r="BN629" s="157"/>
      <c r="BO629" s="157"/>
      <c r="BP629" s="157"/>
      <c r="BQ629" s="157"/>
      <c r="BR629" s="157"/>
      <c r="BS629" s="157"/>
      <c r="BT629" s="157"/>
      <c r="BU629" s="157"/>
      <c r="BV629" s="157"/>
      <c r="BW629" s="157"/>
      <c r="BX629" s="157"/>
      <c r="BY629" s="157"/>
      <c r="BZ629" s="157"/>
      <c r="CA629" s="157"/>
      <c r="CB629" s="157"/>
      <c r="CC629" s="157"/>
      <c r="CD629" s="157"/>
      <c r="CE629" s="157"/>
      <c r="CF629" s="157"/>
      <c r="CG629" s="157"/>
    </row>
    <row r="630" spans="1:85" ht="15">
      <c r="A630" s="157"/>
      <c r="B630" s="157"/>
      <c r="C630" s="157"/>
      <c r="D630" s="157"/>
      <c r="E630" s="155"/>
      <c r="F630" s="155"/>
      <c r="G630" s="155"/>
      <c r="H630" s="155"/>
      <c r="I630" s="155"/>
      <c r="J630" s="155"/>
      <c r="K630" s="155"/>
      <c r="L630" s="155"/>
      <c r="M630" s="157"/>
      <c r="N630" s="157"/>
      <c r="O630" s="157"/>
      <c r="P630" s="157"/>
      <c r="Q630" s="157"/>
      <c r="R630" s="157"/>
      <c r="S630" s="157"/>
      <c r="T630" s="157"/>
      <c r="U630" s="157"/>
      <c r="V630" s="157"/>
      <c r="W630" s="157"/>
      <c r="X630" s="157"/>
      <c r="Y630" s="157"/>
      <c r="Z630" s="157"/>
      <c r="AA630" s="157"/>
      <c r="AB630" s="157"/>
      <c r="AC630" s="157"/>
      <c r="AD630" s="157"/>
      <c r="AE630" s="157"/>
      <c r="AF630" s="157"/>
      <c r="AG630" s="157"/>
      <c r="AH630" s="157"/>
      <c r="AI630" s="157"/>
      <c r="AJ630" s="157"/>
      <c r="AK630" s="157"/>
      <c r="AL630" s="157"/>
      <c r="AM630" s="157"/>
      <c r="AN630" s="157"/>
      <c r="AO630" s="157"/>
      <c r="AP630" s="157"/>
      <c r="AQ630" s="157"/>
      <c r="AR630" s="157"/>
      <c r="AS630" s="157"/>
      <c r="AT630" s="157"/>
      <c r="AU630" s="157"/>
      <c r="AV630" s="157"/>
      <c r="AW630" s="157"/>
      <c r="AX630" s="157"/>
      <c r="AY630" s="157"/>
      <c r="AZ630" s="157"/>
      <c r="BA630" s="157"/>
      <c r="BB630" s="157"/>
      <c r="BC630" s="157"/>
      <c r="BD630" s="157"/>
      <c r="BE630" s="157"/>
      <c r="BF630" s="157"/>
      <c r="BG630" s="157"/>
      <c r="BH630" s="157"/>
      <c r="BI630" s="157"/>
      <c r="BJ630" s="157"/>
      <c r="BK630" s="157"/>
      <c r="BL630" s="157"/>
      <c r="BM630" s="157"/>
      <c r="BN630" s="157"/>
      <c r="BO630" s="157"/>
      <c r="BP630" s="157"/>
      <c r="BQ630" s="157"/>
      <c r="BR630" s="157"/>
      <c r="BS630" s="157"/>
      <c r="BT630" s="157"/>
      <c r="BU630" s="157"/>
      <c r="BV630" s="157"/>
      <c r="BW630" s="157"/>
      <c r="BX630" s="157"/>
      <c r="BY630" s="157"/>
      <c r="BZ630" s="157"/>
      <c r="CA630" s="157"/>
      <c r="CB630" s="157"/>
      <c r="CC630" s="157"/>
      <c r="CD630" s="157"/>
      <c r="CE630" s="157"/>
      <c r="CF630" s="157"/>
      <c r="CG630" s="157"/>
    </row>
    <row r="631" spans="1:85" ht="15">
      <c r="A631" s="157"/>
      <c r="B631" s="157"/>
      <c r="C631" s="157"/>
      <c r="D631" s="157"/>
      <c r="E631" s="155"/>
      <c r="F631" s="155"/>
      <c r="G631" s="155"/>
      <c r="H631" s="155"/>
      <c r="I631" s="155"/>
      <c r="J631" s="155"/>
      <c r="K631" s="155"/>
      <c r="L631" s="155"/>
      <c r="M631" s="157"/>
      <c r="N631" s="157"/>
      <c r="O631" s="157"/>
      <c r="P631" s="157"/>
      <c r="Q631" s="157"/>
      <c r="R631" s="157"/>
      <c r="S631" s="157"/>
      <c r="T631" s="157"/>
      <c r="U631" s="157"/>
      <c r="V631" s="157"/>
      <c r="W631" s="157"/>
      <c r="X631" s="157"/>
      <c r="Y631" s="157"/>
      <c r="Z631" s="157"/>
      <c r="AA631" s="157"/>
      <c r="AB631" s="157"/>
      <c r="AC631" s="157"/>
      <c r="AD631" s="157"/>
      <c r="AE631" s="157"/>
      <c r="AF631" s="157"/>
      <c r="AG631" s="157"/>
      <c r="AH631" s="157"/>
      <c r="AI631" s="157"/>
      <c r="AJ631" s="157"/>
      <c r="AK631" s="157"/>
      <c r="AL631" s="157"/>
      <c r="AM631" s="157"/>
      <c r="AN631" s="157"/>
      <c r="AO631" s="157"/>
      <c r="AP631" s="157"/>
      <c r="AQ631" s="157"/>
      <c r="AR631" s="157"/>
      <c r="AS631" s="157"/>
      <c r="AT631" s="157"/>
      <c r="AU631" s="157"/>
      <c r="AV631" s="157"/>
      <c r="AW631" s="157"/>
      <c r="AX631" s="157"/>
      <c r="AY631" s="157"/>
      <c r="AZ631" s="157"/>
      <c r="BA631" s="157"/>
      <c r="BB631" s="157"/>
      <c r="BC631" s="157"/>
      <c r="BD631" s="157"/>
      <c r="BE631" s="157"/>
      <c r="BF631" s="157"/>
      <c r="BG631" s="157"/>
      <c r="BH631" s="157"/>
      <c r="BI631" s="157"/>
      <c r="BJ631" s="157"/>
      <c r="BK631" s="157"/>
      <c r="BL631" s="157"/>
      <c r="BM631" s="157"/>
      <c r="BN631" s="157"/>
      <c r="BO631" s="157"/>
      <c r="BP631" s="157"/>
      <c r="BQ631" s="157"/>
      <c r="BR631" s="157"/>
      <c r="BS631" s="157"/>
      <c r="BT631" s="157"/>
      <c r="BU631" s="157"/>
      <c r="BV631" s="157"/>
      <c r="BW631" s="157"/>
      <c r="BX631" s="157"/>
      <c r="BY631" s="157"/>
      <c r="BZ631" s="157"/>
      <c r="CA631" s="157"/>
      <c r="CB631" s="157"/>
      <c r="CC631" s="157"/>
      <c r="CD631" s="157"/>
      <c r="CE631" s="157"/>
      <c r="CF631" s="157"/>
      <c r="CG631" s="157"/>
    </row>
    <row r="632" spans="1:85" ht="15">
      <c r="A632" s="157"/>
      <c r="B632" s="157"/>
      <c r="C632" s="157"/>
      <c r="D632" s="157"/>
      <c r="E632" s="155"/>
      <c r="F632" s="155"/>
      <c r="G632" s="155"/>
      <c r="H632" s="155"/>
      <c r="I632" s="155"/>
      <c r="J632" s="155"/>
      <c r="K632" s="155"/>
      <c r="L632" s="155"/>
      <c r="M632" s="157"/>
      <c r="N632" s="157"/>
      <c r="O632" s="157"/>
      <c r="P632" s="157"/>
      <c r="Q632" s="157"/>
      <c r="R632" s="157"/>
      <c r="S632" s="157"/>
      <c r="T632" s="157"/>
      <c r="U632" s="157"/>
      <c r="V632" s="157"/>
      <c r="W632" s="157"/>
      <c r="X632" s="157"/>
      <c r="Y632" s="157"/>
      <c r="Z632" s="157"/>
      <c r="AA632" s="157"/>
      <c r="AB632" s="157"/>
      <c r="AC632" s="157"/>
      <c r="AD632" s="157"/>
      <c r="AE632" s="157"/>
      <c r="AF632" s="157"/>
      <c r="AG632" s="157"/>
      <c r="AH632" s="157"/>
      <c r="AI632" s="157"/>
      <c r="AJ632" s="157"/>
      <c r="AK632" s="157"/>
      <c r="AL632" s="157"/>
      <c r="AM632" s="157"/>
      <c r="AN632" s="157"/>
      <c r="AO632" s="157"/>
      <c r="AP632" s="157"/>
      <c r="AQ632" s="157"/>
      <c r="AR632" s="157"/>
      <c r="AS632" s="157"/>
      <c r="AT632" s="157"/>
      <c r="AU632" s="157"/>
      <c r="AV632" s="157"/>
      <c r="AW632" s="157"/>
      <c r="AX632" s="157"/>
      <c r="AY632" s="157"/>
      <c r="AZ632" s="157"/>
      <c r="BA632" s="157"/>
      <c r="BB632" s="157"/>
      <c r="BC632" s="157"/>
      <c r="BD632" s="157"/>
      <c r="BE632" s="157"/>
      <c r="BF632" s="157"/>
      <c r="BG632" s="157"/>
      <c r="BH632" s="157"/>
      <c r="BI632" s="157"/>
      <c r="BJ632" s="157"/>
      <c r="BK632" s="157"/>
      <c r="BL632" s="157"/>
      <c r="BM632" s="157"/>
      <c r="BN632" s="157"/>
      <c r="BO632" s="157"/>
      <c r="BP632" s="157"/>
      <c r="BQ632" s="157"/>
      <c r="BR632" s="157"/>
      <c r="BS632" s="157"/>
      <c r="BT632" s="157"/>
      <c r="BU632" s="157"/>
      <c r="BV632" s="157"/>
      <c r="BW632" s="157"/>
      <c r="BX632" s="157"/>
      <c r="BY632" s="157"/>
      <c r="BZ632" s="157"/>
      <c r="CA632" s="157"/>
      <c r="CB632" s="157"/>
      <c r="CC632" s="157"/>
      <c r="CD632" s="157"/>
      <c r="CE632" s="157"/>
      <c r="CF632" s="157"/>
      <c r="CG632" s="157"/>
    </row>
    <row r="633" spans="1:85" ht="15">
      <c r="A633" s="157"/>
      <c r="B633" s="157"/>
      <c r="C633" s="157"/>
      <c r="D633" s="157"/>
      <c r="E633" s="155"/>
      <c r="F633" s="155"/>
      <c r="G633" s="155"/>
      <c r="H633" s="155"/>
      <c r="I633" s="155"/>
      <c r="J633" s="155"/>
      <c r="K633" s="155"/>
      <c r="L633" s="155"/>
      <c r="M633" s="157"/>
      <c r="N633" s="157"/>
      <c r="O633" s="157"/>
      <c r="P633" s="157"/>
      <c r="Q633" s="157"/>
      <c r="R633" s="157"/>
      <c r="S633" s="157"/>
      <c r="T633" s="157"/>
      <c r="U633" s="157"/>
      <c r="V633" s="157"/>
      <c r="W633" s="157"/>
      <c r="X633" s="157"/>
      <c r="Y633" s="157"/>
      <c r="Z633" s="157"/>
      <c r="AA633" s="157"/>
      <c r="AB633" s="157"/>
      <c r="AC633" s="157"/>
      <c r="AD633" s="157"/>
      <c r="AE633" s="157"/>
      <c r="AF633" s="157"/>
      <c r="AG633" s="157"/>
      <c r="AH633" s="157"/>
      <c r="AI633" s="157"/>
      <c r="AJ633" s="157"/>
      <c r="AK633" s="157"/>
      <c r="AL633" s="157"/>
      <c r="AM633" s="157"/>
      <c r="AN633" s="157"/>
      <c r="AO633" s="157"/>
      <c r="AP633" s="157"/>
      <c r="AQ633" s="157"/>
      <c r="AR633" s="157"/>
      <c r="AS633" s="157"/>
      <c r="AT633" s="157"/>
      <c r="AU633" s="157"/>
      <c r="AV633" s="157"/>
      <c r="AW633" s="157"/>
      <c r="AX633" s="157"/>
      <c r="AY633" s="157"/>
      <c r="AZ633" s="157"/>
      <c r="BA633" s="157"/>
      <c r="BB633" s="157"/>
      <c r="BC633" s="157"/>
      <c r="BD633" s="157"/>
      <c r="BE633" s="157"/>
      <c r="BF633" s="157"/>
      <c r="BG633" s="157"/>
      <c r="BH633" s="157"/>
      <c r="BI633" s="157"/>
      <c r="BJ633" s="157"/>
      <c r="BK633" s="157"/>
      <c r="BL633" s="157"/>
      <c r="BM633" s="157"/>
      <c r="BN633" s="157"/>
      <c r="BO633" s="157"/>
      <c r="BP633" s="157"/>
      <c r="BQ633" s="157"/>
      <c r="BR633" s="157"/>
      <c r="BS633" s="157"/>
      <c r="BT633" s="157"/>
      <c r="BU633" s="157"/>
      <c r="BV633" s="157"/>
      <c r="BW633" s="157"/>
      <c r="BX633" s="157"/>
      <c r="BY633" s="157"/>
      <c r="BZ633" s="157"/>
      <c r="CA633" s="157"/>
      <c r="CB633" s="157"/>
      <c r="CC633" s="157"/>
      <c r="CD633" s="157"/>
      <c r="CE633" s="157"/>
      <c r="CF633" s="157"/>
      <c r="CG633" s="157"/>
    </row>
    <row r="634" spans="1:85" ht="15">
      <c r="A634" s="157"/>
      <c r="B634" s="157"/>
      <c r="C634" s="157"/>
      <c r="D634" s="157"/>
      <c r="E634" s="155"/>
      <c r="F634" s="155"/>
      <c r="G634" s="155"/>
      <c r="H634" s="155"/>
      <c r="I634" s="155"/>
      <c r="J634" s="155"/>
      <c r="K634" s="155"/>
      <c r="L634" s="155"/>
      <c r="M634" s="157"/>
      <c r="N634" s="157"/>
      <c r="O634" s="157"/>
      <c r="P634" s="157"/>
      <c r="Q634" s="157"/>
      <c r="R634" s="157"/>
      <c r="S634" s="157"/>
      <c r="T634" s="157"/>
      <c r="U634" s="157"/>
      <c r="V634" s="157"/>
      <c r="W634" s="157"/>
      <c r="X634" s="157"/>
      <c r="Y634" s="157"/>
      <c r="Z634" s="157"/>
      <c r="AA634" s="157"/>
      <c r="AB634" s="157"/>
      <c r="AC634" s="157"/>
      <c r="AD634" s="157"/>
      <c r="AE634" s="157"/>
      <c r="AF634" s="157"/>
      <c r="AG634" s="157"/>
      <c r="AH634" s="157"/>
      <c r="AI634" s="157"/>
      <c r="AJ634" s="157"/>
      <c r="AK634" s="157"/>
      <c r="AL634" s="157"/>
      <c r="AM634" s="157"/>
      <c r="AN634" s="157"/>
      <c r="AO634" s="157"/>
      <c r="AP634" s="157"/>
      <c r="AQ634" s="157"/>
      <c r="AR634" s="157"/>
      <c r="AS634" s="157"/>
      <c r="AT634" s="157"/>
      <c r="AU634" s="157"/>
      <c r="AV634" s="157"/>
      <c r="AW634" s="157"/>
      <c r="AX634" s="157"/>
      <c r="AY634" s="157"/>
      <c r="AZ634" s="157"/>
      <c r="BA634" s="157"/>
      <c r="BB634" s="157"/>
      <c r="BC634" s="157"/>
      <c r="BD634" s="157"/>
      <c r="BE634" s="157"/>
      <c r="BF634" s="157"/>
      <c r="BG634" s="157"/>
      <c r="BH634" s="157"/>
      <c r="BI634" s="157"/>
      <c r="BJ634" s="157"/>
      <c r="BK634" s="157"/>
      <c r="BL634" s="157"/>
      <c r="BM634" s="157"/>
      <c r="BN634" s="157"/>
      <c r="BO634" s="157"/>
      <c r="BP634" s="157"/>
      <c r="BQ634" s="157"/>
      <c r="BR634" s="157"/>
      <c r="BS634" s="157"/>
      <c r="BT634" s="157"/>
      <c r="BU634" s="157"/>
      <c r="BV634" s="157"/>
      <c r="BW634" s="157"/>
      <c r="BX634" s="157"/>
      <c r="BY634" s="157"/>
      <c r="BZ634" s="157"/>
      <c r="CA634" s="157"/>
      <c r="CB634" s="157"/>
      <c r="CC634" s="157"/>
      <c r="CD634" s="157"/>
      <c r="CE634" s="157"/>
      <c r="CF634" s="157"/>
      <c r="CG634" s="157"/>
    </row>
    <row r="635" spans="1:85" ht="15">
      <c r="A635" s="157"/>
      <c r="B635" s="157"/>
      <c r="C635" s="157"/>
      <c r="D635" s="157"/>
      <c r="E635" s="155"/>
      <c r="F635" s="155"/>
      <c r="G635" s="155"/>
      <c r="H635" s="155"/>
      <c r="I635" s="155"/>
      <c r="J635" s="155"/>
      <c r="K635" s="155"/>
      <c r="L635" s="155"/>
      <c r="M635" s="157"/>
      <c r="N635" s="157"/>
      <c r="O635" s="157"/>
      <c r="P635" s="157"/>
      <c r="Q635" s="157"/>
      <c r="R635" s="157"/>
      <c r="S635" s="157"/>
      <c r="T635" s="157"/>
      <c r="U635" s="157"/>
      <c r="V635" s="157"/>
      <c r="W635" s="157"/>
      <c r="X635" s="157"/>
      <c r="Y635" s="157"/>
      <c r="Z635" s="157"/>
      <c r="AA635" s="157"/>
      <c r="AB635" s="157"/>
      <c r="AC635" s="157"/>
      <c r="AD635" s="157"/>
      <c r="AE635" s="157"/>
      <c r="AF635" s="157"/>
      <c r="AG635" s="157"/>
      <c r="AH635" s="157"/>
      <c r="AI635" s="157"/>
      <c r="AJ635" s="157"/>
      <c r="AK635" s="157"/>
      <c r="AL635" s="157"/>
      <c r="AM635" s="157"/>
      <c r="AN635" s="157"/>
      <c r="AO635" s="157"/>
      <c r="AP635" s="157"/>
      <c r="AQ635" s="157"/>
      <c r="AR635" s="157"/>
      <c r="AS635" s="157"/>
      <c r="AT635" s="157"/>
      <c r="AU635" s="157"/>
      <c r="AV635" s="157"/>
      <c r="AW635" s="157"/>
      <c r="AX635" s="157"/>
      <c r="AY635" s="157"/>
      <c r="AZ635" s="157"/>
      <c r="BA635" s="157"/>
      <c r="BB635" s="157"/>
      <c r="BC635" s="157"/>
      <c r="BD635" s="157"/>
      <c r="BE635" s="157"/>
      <c r="BF635" s="157"/>
      <c r="BG635" s="157"/>
      <c r="BH635" s="157"/>
      <c r="BI635" s="157"/>
      <c r="BJ635" s="157"/>
      <c r="BK635" s="157"/>
      <c r="BL635" s="157"/>
      <c r="BM635" s="157"/>
      <c r="BN635" s="157"/>
      <c r="BO635" s="157"/>
      <c r="BP635" s="157"/>
      <c r="BQ635" s="157"/>
      <c r="BR635" s="157"/>
      <c r="BS635" s="157"/>
      <c r="BT635" s="157"/>
      <c r="BU635" s="157"/>
      <c r="BV635" s="157"/>
      <c r="BW635" s="157"/>
      <c r="BX635" s="157"/>
      <c r="BY635" s="157"/>
      <c r="BZ635" s="157"/>
      <c r="CA635" s="157"/>
      <c r="CB635" s="157"/>
      <c r="CC635" s="157"/>
      <c r="CD635" s="157"/>
      <c r="CE635" s="157"/>
      <c r="CF635" s="157"/>
      <c r="CG635" s="157"/>
    </row>
    <row r="636" spans="1:85" ht="15">
      <c r="A636" s="157"/>
      <c r="B636" s="157"/>
      <c r="C636" s="157"/>
      <c r="D636" s="157"/>
      <c r="E636" s="155"/>
      <c r="F636" s="155"/>
      <c r="G636" s="155"/>
      <c r="H636" s="155"/>
      <c r="I636" s="155"/>
      <c r="J636" s="155"/>
      <c r="K636" s="155"/>
      <c r="L636" s="155"/>
      <c r="M636" s="157"/>
      <c r="N636" s="157"/>
      <c r="O636" s="157"/>
      <c r="P636" s="157"/>
      <c r="Q636" s="157"/>
      <c r="R636" s="157"/>
      <c r="S636" s="157"/>
      <c r="T636" s="157"/>
      <c r="U636" s="157"/>
      <c r="V636" s="157"/>
      <c r="W636" s="157"/>
      <c r="X636" s="157"/>
      <c r="Y636" s="157"/>
      <c r="Z636" s="157"/>
      <c r="AA636" s="157"/>
      <c r="AB636" s="157"/>
      <c r="AC636" s="157"/>
      <c r="AD636" s="157"/>
      <c r="AE636" s="157"/>
      <c r="AF636" s="157"/>
      <c r="AG636" s="157"/>
      <c r="AH636" s="157"/>
      <c r="AI636" s="157"/>
      <c r="AJ636" s="157"/>
      <c r="AK636" s="157"/>
      <c r="AL636" s="157"/>
      <c r="AM636" s="157"/>
      <c r="AN636" s="157"/>
      <c r="AO636" s="157"/>
      <c r="AP636" s="157"/>
      <c r="AQ636" s="157"/>
      <c r="AR636" s="157"/>
      <c r="AS636" s="157"/>
      <c r="AT636" s="157"/>
      <c r="AU636" s="157"/>
      <c r="AV636" s="157"/>
      <c r="AW636" s="157"/>
      <c r="AX636" s="157"/>
      <c r="AY636" s="157"/>
      <c r="AZ636" s="157"/>
      <c r="BA636" s="157"/>
      <c r="BB636" s="157"/>
      <c r="BC636" s="157"/>
      <c r="BD636" s="157"/>
      <c r="BE636" s="157"/>
      <c r="BF636" s="157"/>
      <c r="BG636" s="157"/>
      <c r="BH636" s="157"/>
      <c r="BI636" s="157"/>
      <c r="BJ636" s="157"/>
      <c r="BK636" s="157"/>
      <c r="BL636" s="157"/>
      <c r="BM636" s="157"/>
      <c r="BN636" s="157"/>
      <c r="BO636" s="157"/>
      <c r="BP636" s="157"/>
      <c r="BQ636" s="157"/>
      <c r="BR636" s="157"/>
      <c r="BS636" s="157"/>
      <c r="BT636" s="157"/>
      <c r="BU636" s="157"/>
      <c r="BV636" s="157"/>
      <c r="BW636" s="157"/>
      <c r="BX636" s="157"/>
      <c r="BY636" s="157"/>
      <c r="BZ636" s="157"/>
      <c r="CA636" s="157"/>
      <c r="CB636" s="157"/>
      <c r="CC636" s="157"/>
      <c r="CD636" s="157"/>
      <c r="CE636" s="157"/>
      <c r="CF636" s="157"/>
      <c r="CG636" s="157"/>
    </row>
    <row r="637" spans="1:85" ht="15">
      <c r="A637" s="157"/>
      <c r="B637" s="157"/>
      <c r="C637" s="157"/>
      <c r="D637" s="157"/>
      <c r="E637" s="155"/>
      <c r="F637" s="155"/>
      <c r="G637" s="155"/>
      <c r="H637" s="155"/>
      <c r="I637" s="155"/>
      <c r="J637" s="155"/>
      <c r="K637" s="155"/>
      <c r="L637" s="155"/>
      <c r="M637" s="157"/>
      <c r="N637" s="157"/>
      <c r="O637" s="157"/>
      <c r="P637" s="157"/>
      <c r="Q637" s="157"/>
      <c r="R637" s="157"/>
      <c r="S637" s="157"/>
      <c r="T637" s="157"/>
      <c r="U637" s="157"/>
      <c r="V637" s="157"/>
      <c r="W637" s="157"/>
      <c r="X637" s="157"/>
      <c r="Y637" s="157"/>
      <c r="Z637" s="157"/>
      <c r="AA637" s="157"/>
      <c r="AB637" s="157"/>
      <c r="AC637" s="157"/>
      <c r="AD637" s="157"/>
      <c r="AE637" s="157"/>
      <c r="AF637" s="157"/>
      <c r="AG637" s="157"/>
      <c r="AH637" s="157"/>
      <c r="AI637" s="157"/>
      <c r="AJ637" s="157"/>
      <c r="AK637" s="157"/>
      <c r="AL637" s="157"/>
      <c r="AM637" s="157"/>
      <c r="AN637" s="157"/>
      <c r="AO637" s="157"/>
      <c r="AP637" s="157"/>
      <c r="AQ637" s="157"/>
      <c r="AR637" s="157"/>
      <c r="AS637" s="157"/>
      <c r="AT637" s="157"/>
      <c r="AU637" s="157"/>
      <c r="AV637" s="157"/>
      <c r="AW637" s="157"/>
      <c r="AX637" s="157"/>
      <c r="AY637" s="157"/>
      <c r="AZ637" s="157"/>
      <c r="BA637" s="157"/>
      <c r="BB637" s="157"/>
      <c r="BC637" s="157"/>
      <c r="BD637" s="157"/>
      <c r="BE637" s="157"/>
      <c r="BF637" s="157"/>
      <c r="BG637" s="157"/>
      <c r="BH637" s="157"/>
      <c r="BI637" s="157"/>
      <c r="BJ637" s="157"/>
      <c r="BK637" s="157"/>
      <c r="BL637" s="157"/>
      <c r="BM637" s="157"/>
      <c r="BN637" s="157"/>
      <c r="BO637" s="157"/>
      <c r="BP637" s="157"/>
      <c r="BQ637" s="157"/>
      <c r="BR637" s="157"/>
      <c r="BS637" s="157"/>
      <c r="BT637" s="157"/>
      <c r="BU637" s="157"/>
      <c r="BV637" s="157"/>
      <c r="BW637" s="157"/>
      <c r="BX637" s="157"/>
      <c r="BY637" s="157"/>
      <c r="BZ637" s="157"/>
      <c r="CA637" s="157"/>
      <c r="CB637" s="157"/>
      <c r="CC637" s="157"/>
      <c r="CD637" s="157"/>
      <c r="CE637" s="157"/>
      <c r="CF637" s="157"/>
      <c r="CG637" s="157"/>
    </row>
    <row r="638" spans="1:85" ht="15">
      <c r="A638" s="157"/>
      <c r="B638" s="157"/>
      <c r="C638" s="157"/>
      <c r="D638" s="157"/>
      <c r="E638" s="155"/>
      <c r="F638" s="155"/>
      <c r="G638" s="155"/>
      <c r="H638" s="155"/>
      <c r="I638" s="155"/>
      <c r="J638" s="155"/>
      <c r="K638" s="155"/>
      <c r="L638" s="155"/>
      <c r="M638" s="157"/>
      <c r="N638" s="157"/>
      <c r="O638" s="157"/>
      <c r="P638" s="157"/>
      <c r="Q638" s="157"/>
      <c r="R638" s="157"/>
      <c r="S638" s="157"/>
      <c r="T638" s="157"/>
      <c r="U638" s="157"/>
      <c r="V638" s="157"/>
      <c r="W638" s="157"/>
      <c r="X638" s="157"/>
      <c r="Y638" s="157"/>
      <c r="Z638" s="157"/>
      <c r="AA638" s="157"/>
      <c r="AB638" s="157"/>
      <c r="AC638" s="157"/>
      <c r="AD638" s="157"/>
      <c r="AE638" s="157"/>
      <c r="AF638" s="157"/>
      <c r="AG638" s="157"/>
      <c r="AH638" s="157"/>
      <c r="AI638" s="157"/>
      <c r="AJ638" s="157"/>
      <c r="AK638" s="157"/>
      <c r="AL638" s="157"/>
      <c r="AM638" s="157"/>
      <c r="AN638" s="157"/>
      <c r="AO638" s="157"/>
      <c r="AP638" s="157"/>
      <c r="AQ638" s="157"/>
      <c r="AR638" s="157"/>
      <c r="AS638" s="157"/>
      <c r="AT638" s="157"/>
      <c r="AU638" s="157"/>
      <c r="AV638" s="157"/>
      <c r="AW638" s="157"/>
      <c r="AX638" s="157"/>
      <c r="AY638" s="157"/>
      <c r="AZ638" s="157"/>
      <c r="BA638" s="157"/>
      <c r="BB638" s="157"/>
      <c r="BC638" s="157"/>
      <c r="BD638" s="157"/>
      <c r="BE638" s="157"/>
      <c r="BF638" s="157"/>
      <c r="BG638" s="157"/>
      <c r="BH638" s="157"/>
      <c r="BI638" s="157"/>
      <c r="BJ638" s="157"/>
      <c r="BK638" s="157"/>
      <c r="BL638" s="157"/>
      <c r="BM638" s="157"/>
      <c r="BN638" s="157"/>
      <c r="BO638" s="157"/>
      <c r="BP638" s="157"/>
      <c r="BQ638" s="157"/>
      <c r="BR638" s="157"/>
      <c r="BS638" s="157"/>
      <c r="BT638" s="157"/>
      <c r="BU638" s="157"/>
      <c r="BV638" s="157"/>
      <c r="BW638" s="157"/>
      <c r="BX638" s="157"/>
      <c r="BY638" s="157"/>
      <c r="BZ638" s="157"/>
      <c r="CA638" s="157"/>
      <c r="CB638" s="157"/>
      <c r="CC638" s="157"/>
      <c r="CD638" s="157"/>
      <c r="CE638" s="157"/>
      <c r="CF638" s="157"/>
      <c r="CG638" s="157"/>
    </row>
    <row r="639" spans="1:85" ht="15">
      <c r="A639" s="157"/>
      <c r="B639" s="157"/>
      <c r="C639" s="157"/>
      <c r="D639" s="157"/>
      <c r="E639" s="155"/>
      <c r="F639" s="155"/>
      <c r="G639" s="155"/>
      <c r="H639" s="155"/>
      <c r="I639" s="155"/>
      <c r="J639" s="155"/>
      <c r="K639" s="155"/>
      <c r="L639" s="155"/>
      <c r="M639" s="157"/>
      <c r="N639" s="157"/>
      <c r="O639" s="157"/>
      <c r="P639" s="157"/>
      <c r="Q639" s="157"/>
      <c r="R639" s="157"/>
      <c r="S639" s="157"/>
      <c r="T639" s="157"/>
      <c r="U639" s="157"/>
      <c r="V639" s="157"/>
      <c r="W639" s="157"/>
      <c r="X639" s="157"/>
      <c r="Y639" s="157"/>
      <c r="Z639" s="157"/>
      <c r="AA639" s="157"/>
      <c r="AB639" s="157"/>
      <c r="AC639" s="157"/>
      <c r="AD639" s="157"/>
      <c r="AE639" s="157"/>
      <c r="AF639" s="157"/>
      <c r="AG639" s="157"/>
      <c r="AH639" s="157"/>
      <c r="AI639" s="157"/>
      <c r="AJ639" s="157"/>
      <c r="AK639" s="157"/>
      <c r="AL639" s="157"/>
      <c r="AM639" s="157"/>
      <c r="AN639" s="157"/>
      <c r="AO639" s="157"/>
      <c r="AP639" s="157"/>
      <c r="AQ639" s="157"/>
      <c r="AR639" s="157"/>
      <c r="AS639" s="157"/>
      <c r="AT639" s="157"/>
      <c r="AU639" s="157"/>
      <c r="AV639" s="157"/>
      <c r="AW639" s="157"/>
      <c r="AX639" s="157"/>
      <c r="AY639" s="157"/>
      <c r="AZ639" s="157"/>
      <c r="BA639" s="157"/>
      <c r="BB639" s="157"/>
      <c r="BC639" s="157"/>
      <c r="BD639" s="157"/>
      <c r="BE639" s="157"/>
      <c r="BF639" s="157"/>
      <c r="BG639" s="157"/>
      <c r="BH639" s="157"/>
      <c r="BI639" s="157"/>
      <c r="BJ639" s="157"/>
      <c r="BK639" s="157"/>
      <c r="BL639" s="157"/>
      <c r="BM639" s="157"/>
      <c r="BN639" s="157"/>
      <c r="BO639" s="157"/>
      <c r="BP639" s="157"/>
      <c r="BQ639" s="157"/>
      <c r="BR639" s="157"/>
      <c r="BS639" s="157"/>
      <c r="BT639" s="157"/>
      <c r="BU639" s="157"/>
      <c r="BV639" s="157"/>
      <c r="BW639" s="157"/>
      <c r="BX639" s="157"/>
      <c r="BY639" s="157"/>
      <c r="BZ639" s="157"/>
      <c r="CA639" s="157"/>
      <c r="CB639" s="157"/>
      <c r="CC639" s="157"/>
      <c r="CD639" s="157"/>
      <c r="CE639" s="157"/>
      <c r="CF639" s="157"/>
      <c r="CG639" s="157"/>
    </row>
    <row r="640" spans="1:85" ht="15">
      <c r="A640" s="157"/>
      <c r="B640" s="157"/>
      <c r="C640" s="157"/>
      <c r="D640" s="157"/>
      <c r="E640" s="155"/>
      <c r="F640" s="155"/>
      <c r="G640" s="155"/>
      <c r="H640" s="155"/>
      <c r="I640" s="155"/>
      <c r="J640" s="155"/>
      <c r="K640" s="155"/>
      <c r="L640" s="155"/>
      <c r="M640" s="157"/>
      <c r="N640" s="157"/>
      <c r="O640" s="157"/>
      <c r="P640" s="157"/>
      <c r="Q640" s="157"/>
      <c r="R640" s="157"/>
      <c r="S640" s="157"/>
      <c r="T640" s="157"/>
      <c r="U640" s="157"/>
      <c r="V640" s="157"/>
      <c r="W640" s="157"/>
      <c r="X640" s="157"/>
      <c r="Y640" s="157"/>
      <c r="Z640" s="157"/>
      <c r="AA640" s="157"/>
      <c r="AB640" s="157"/>
      <c r="AC640" s="157"/>
      <c r="AD640" s="157"/>
      <c r="AE640" s="157"/>
      <c r="AF640" s="157"/>
      <c r="AG640" s="157"/>
      <c r="AH640" s="157"/>
      <c r="AI640" s="157"/>
      <c r="AJ640" s="157"/>
      <c r="AK640" s="157"/>
      <c r="AL640" s="157"/>
      <c r="AM640" s="157"/>
      <c r="AN640" s="157"/>
      <c r="AO640" s="157"/>
      <c r="AP640" s="157"/>
      <c r="AQ640" s="157"/>
      <c r="AR640" s="157"/>
      <c r="AS640" s="157"/>
      <c r="AT640" s="157"/>
      <c r="AU640" s="157"/>
      <c r="AV640" s="157"/>
      <c r="AW640" s="157"/>
      <c r="AX640" s="157"/>
      <c r="AY640" s="157"/>
      <c r="AZ640" s="157"/>
      <c r="BA640" s="157"/>
      <c r="BB640" s="157"/>
      <c r="BC640" s="157"/>
      <c r="BD640" s="157"/>
      <c r="BE640" s="157"/>
      <c r="BF640" s="157"/>
      <c r="BG640" s="157"/>
      <c r="BH640" s="157"/>
      <c r="BI640" s="157"/>
      <c r="BJ640" s="157"/>
      <c r="BK640" s="157"/>
      <c r="BL640" s="157"/>
      <c r="BM640" s="157"/>
      <c r="BN640" s="157"/>
      <c r="BO640" s="157"/>
      <c r="BP640" s="157"/>
      <c r="BQ640" s="157"/>
      <c r="BR640" s="157"/>
      <c r="BS640" s="157"/>
      <c r="BT640" s="157"/>
      <c r="BU640" s="157"/>
      <c r="BV640" s="157"/>
      <c r="BW640" s="157"/>
      <c r="BX640" s="157"/>
      <c r="BY640" s="157"/>
      <c r="BZ640" s="157"/>
      <c r="CA640" s="157"/>
      <c r="CB640" s="157"/>
      <c r="CC640" s="157"/>
      <c r="CD640" s="157"/>
      <c r="CE640" s="157"/>
      <c r="CF640" s="157"/>
      <c r="CG640" s="157"/>
    </row>
    <row r="641" spans="1:85" ht="15">
      <c r="A641" s="157"/>
      <c r="B641" s="157"/>
      <c r="C641" s="157"/>
      <c r="D641" s="157"/>
      <c r="E641" s="155"/>
      <c r="F641" s="155"/>
      <c r="G641" s="155"/>
      <c r="H641" s="155"/>
      <c r="I641" s="155"/>
      <c r="J641" s="155"/>
      <c r="K641" s="155"/>
      <c r="L641" s="155"/>
      <c r="M641" s="157"/>
      <c r="N641" s="157"/>
      <c r="O641" s="157"/>
      <c r="P641" s="157"/>
      <c r="Q641" s="157"/>
      <c r="R641" s="157"/>
      <c r="S641" s="157"/>
      <c r="T641" s="157"/>
      <c r="U641" s="157"/>
      <c r="V641" s="157"/>
      <c r="W641" s="157"/>
      <c r="X641" s="157"/>
      <c r="Y641" s="157"/>
      <c r="Z641" s="157"/>
      <c r="AA641" s="157"/>
      <c r="AB641" s="157"/>
      <c r="AC641" s="157"/>
      <c r="AD641" s="157"/>
      <c r="AE641" s="157"/>
      <c r="AF641" s="157"/>
      <c r="AG641" s="157"/>
      <c r="AH641" s="157"/>
      <c r="AI641" s="157"/>
      <c r="AJ641" s="157"/>
      <c r="AK641" s="157"/>
      <c r="AL641" s="157"/>
      <c r="AM641" s="157"/>
      <c r="AN641" s="157"/>
      <c r="AO641" s="157"/>
      <c r="AP641" s="157"/>
      <c r="AQ641" s="157"/>
      <c r="AR641" s="157"/>
      <c r="AS641" s="157"/>
      <c r="AT641" s="157"/>
      <c r="AU641" s="157"/>
      <c r="AV641" s="157"/>
      <c r="AW641" s="157"/>
      <c r="AX641" s="157"/>
      <c r="AY641" s="157"/>
      <c r="AZ641" s="157"/>
      <c r="BA641" s="157"/>
      <c r="BB641" s="157"/>
      <c r="BC641" s="157"/>
      <c r="BD641" s="157"/>
      <c r="BE641" s="157"/>
      <c r="BF641" s="157"/>
      <c r="BG641" s="157"/>
      <c r="BH641" s="157"/>
      <c r="BI641" s="157"/>
      <c r="BJ641" s="157"/>
      <c r="BK641" s="157"/>
      <c r="BL641" s="157"/>
      <c r="BM641" s="157"/>
      <c r="BN641" s="157"/>
      <c r="BO641" s="157"/>
      <c r="BP641" s="157"/>
      <c r="BQ641" s="157"/>
      <c r="BR641" s="157"/>
      <c r="BS641" s="157"/>
      <c r="BT641" s="157"/>
      <c r="BU641" s="157"/>
      <c r="BV641" s="157"/>
      <c r="BW641" s="157"/>
      <c r="BX641" s="157"/>
      <c r="BY641" s="157"/>
      <c r="BZ641" s="157"/>
      <c r="CA641" s="157"/>
      <c r="CB641" s="157"/>
      <c r="CC641" s="157"/>
      <c r="CD641" s="157"/>
      <c r="CE641" s="157"/>
      <c r="CF641" s="157"/>
      <c r="CG641" s="157"/>
    </row>
    <row r="642" spans="1:85" ht="15">
      <c r="A642" s="157"/>
      <c r="B642" s="157"/>
      <c r="C642" s="157"/>
      <c r="D642" s="157"/>
      <c r="E642" s="155"/>
      <c r="F642" s="155"/>
      <c r="G642" s="155"/>
      <c r="H642" s="155"/>
      <c r="I642" s="155"/>
      <c r="J642" s="155"/>
      <c r="K642" s="155"/>
      <c r="L642" s="155"/>
      <c r="M642" s="157"/>
      <c r="N642" s="157"/>
      <c r="O642" s="157"/>
      <c r="P642" s="157"/>
      <c r="Q642" s="157"/>
      <c r="R642" s="157"/>
      <c r="S642" s="157"/>
      <c r="T642" s="157"/>
      <c r="U642" s="157"/>
      <c r="V642" s="157"/>
      <c r="W642" s="157"/>
      <c r="X642" s="157"/>
      <c r="Y642" s="157"/>
      <c r="Z642" s="157"/>
      <c r="AA642" s="157"/>
      <c r="AB642" s="157"/>
      <c r="AC642" s="157"/>
      <c r="AD642" s="157"/>
      <c r="AE642" s="157"/>
      <c r="AF642" s="157"/>
      <c r="AG642" s="157"/>
      <c r="AH642" s="157"/>
      <c r="AI642" s="157"/>
      <c r="AJ642" s="157"/>
      <c r="AK642" s="157"/>
      <c r="AL642" s="157"/>
      <c r="AM642" s="157"/>
      <c r="AN642" s="157"/>
      <c r="AO642" s="157"/>
      <c r="AP642" s="157"/>
      <c r="AQ642" s="157"/>
      <c r="AR642" s="157"/>
      <c r="AS642" s="157"/>
      <c r="AT642" s="157"/>
      <c r="AU642" s="157"/>
      <c r="AV642" s="157"/>
      <c r="AW642" s="157"/>
      <c r="AX642" s="157"/>
      <c r="AY642" s="157"/>
      <c r="AZ642" s="157"/>
      <c r="BA642" s="157"/>
      <c r="BB642" s="157"/>
      <c r="BC642" s="157"/>
      <c r="BD642" s="157"/>
      <c r="BE642" s="157"/>
      <c r="BF642" s="157"/>
      <c r="BG642" s="157"/>
      <c r="BH642" s="157"/>
      <c r="BI642" s="157"/>
      <c r="BJ642" s="157"/>
      <c r="BK642" s="157"/>
      <c r="BL642" s="157"/>
      <c r="BM642" s="157"/>
      <c r="BN642" s="157"/>
      <c r="BO642" s="157"/>
      <c r="BP642" s="157"/>
      <c r="BQ642" s="157"/>
      <c r="BR642" s="157"/>
      <c r="BS642" s="157"/>
      <c r="BT642" s="157"/>
      <c r="BU642" s="157"/>
      <c r="BV642" s="157"/>
      <c r="BW642" s="157"/>
      <c r="BX642" s="157"/>
      <c r="BY642" s="157"/>
      <c r="BZ642" s="157"/>
      <c r="CA642" s="157"/>
      <c r="CB642" s="157"/>
      <c r="CC642" s="157"/>
      <c r="CD642" s="157"/>
      <c r="CE642" s="157"/>
      <c r="CF642" s="157"/>
      <c r="CG642" s="157"/>
    </row>
    <row r="643" spans="1:85" ht="15">
      <c r="A643" s="157"/>
      <c r="B643" s="157"/>
      <c r="C643" s="157"/>
      <c r="D643" s="157"/>
      <c r="E643" s="155"/>
      <c r="F643" s="155"/>
      <c r="G643" s="155"/>
      <c r="H643" s="155"/>
      <c r="I643" s="155"/>
      <c r="J643" s="155"/>
      <c r="K643" s="155"/>
      <c r="L643" s="155"/>
      <c r="M643" s="157"/>
      <c r="N643" s="157"/>
      <c r="O643" s="157"/>
      <c r="P643" s="157"/>
      <c r="Q643" s="157"/>
      <c r="R643" s="157"/>
      <c r="S643" s="157"/>
      <c r="T643" s="157"/>
      <c r="U643" s="157"/>
      <c r="V643" s="157"/>
      <c r="W643" s="157"/>
      <c r="X643" s="157"/>
      <c r="Y643" s="157"/>
      <c r="Z643" s="157"/>
      <c r="AA643" s="157"/>
      <c r="AB643" s="157"/>
      <c r="AC643" s="157"/>
      <c r="AD643" s="157"/>
      <c r="AE643" s="157"/>
      <c r="AF643" s="157"/>
      <c r="AG643" s="157"/>
      <c r="AH643" s="157"/>
      <c r="AI643" s="157"/>
      <c r="AJ643" s="157"/>
      <c r="AK643" s="157"/>
      <c r="AL643" s="157"/>
      <c r="AM643" s="157"/>
      <c r="AN643" s="157"/>
      <c r="AO643" s="157"/>
      <c r="AP643" s="157"/>
      <c r="AQ643" s="157"/>
      <c r="AR643" s="157"/>
      <c r="AS643" s="157"/>
      <c r="AT643" s="157"/>
      <c r="AU643" s="157"/>
      <c r="AV643" s="157"/>
      <c r="AW643" s="157"/>
      <c r="AX643" s="157"/>
      <c r="AY643" s="157"/>
      <c r="AZ643" s="157"/>
      <c r="BA643" s="157"/>
      <c r="BB643" s="157"/>
      <c r="BC643" s="157"/>
      <c r="BD643" s="157"/>
      <c r="BE643" s="157"/>
      <c r="BF643" s="157"/>
      <c r="BG643" s="157"/>
      <c r="BH643" s="157"/>
      <c r="BI643" s="157"/>
      <c r="BJ643" s="157"/>
      <c r="BK643" s="157"/>
      <c r="BL643" s="157"/>
      <c r="BM643" s="157"/>
      <c r="BN643" s="157"/>
      <c r="BO643" s="157"/>
      <c r="BP643" s="157"/>
      <c r="BQ643" s="157"/>
      <c r="BR643" s="157"/>
      <c r="BS643" s="157"/>
      <c r="BT643" s="157"/>
      <c r="BU643" s="157"/>
      <c r="BV643" s="157"/>
      <c r="BW643" s="157"/>
      <c r="BX643" s="157"/>
      <c r="BY643" s="157"/>
      <c r="BZ643" s="157"/>
      <c r="CA643" s="157"/>
      <c r="CB643" s="157"/>
      <c r="CC643" s="157"/>
      <c r="CD643" s="157"/>
      <c r="CE643" s="157"/>
      <c r="CF643" s="157"/>
      <c r="CG643" s="157"/>
    </row>
    <row r="644" spans="1:85" ht="15">
      <c r="A644" s="157"/>
      <c r="B644" s="157"/>
      <c r="C644" s="157"/>
      <c r="D644" s="157"/>
      <c r="E644" s="155"/>
      <c r="F644" s="155"/>
      <c r="G644" s="155"/>
      <c r="H644" s="155"/>
      <c r="I644" s="155"/>
      <c r="J644" s="155"/>
      <c r="K644" s="155"/>
      <c r="L644" s="155"/>
      <c r="M644" s="157"/>
      <c r="N644" s="157"/>
      <c r="O644" s="157"/>
      <c r="P644" s="157"/>
      <c r="Q644" s="157"/>
      <c r="R644" s="157"/>
      <c r="S644" s="157"/>
      <c r="T644" s="157"/>
      <c r="U644" s="157"/>
      <c r="V644" s="157"/>
      <c r="W644" s="157"/>
      <c r="X644" s="157"/>
      <c r="Y644" s="157"/>
      <c r="Z644" s="157"/>
      <c r="AA644" s="157"/>
      <c r="AB644" s="157"/>
      <c r="AC644" s="157"/>
      <c r="AD644" s="157"/>
      <c r="AE644" s="157"/>
      <c r="AF644" s="157"/>
      <c r="AG644" s="157"/>
      <c r="AH644" s="157"/>
      <c r="AI644" s="157"/>
      <c r="AJ644" s="157"/>
      <c r="AK644" s="157"/>
      <c r="AL644" s="157"/>
      <c r="AM644" s="157"/>
      <c r="AN644" s="157"/>
      <c r="AO644" s="157"/>
      <c r="AP644" s="157"/>
      <c r="AQ644" s="157"/>
      <c r="AR644" s="157"/>
      <c r="AS644" s="157"/>
      <c r="AT644" s="157"/>
      <c r="AU644" s="157"/>
      <c r="AV644" s="157"/>
      <c r="AW644" s="157"/>
      <c r="AX644" s="157"/>
      <c r="AY644" s="157"/>
      <c r="AZ644" s="157"/>
      <c r="BA644" s="157"/>
      <c r="BB644" s="157"/>
      <c r="BC644" s="157"/>
      <c r="BD644" s="157"/>
      <c r="BE644" s="157"/>
      <c r="BF644" s="157"/>
      <c r="BG644" s="157"/>
      <c r="BH644" s="157"/>
      <c r="BI644" s="157"/>
      <c r="BJ644" s="157"/>
      <c r="BK644" s="157"/>
      <c r="BL644" s="157"/>
      <c r="BM644" s="157"/>
      <c r="BN644" s="157"/>
      <c r="BO644" s="157"/>
      <c r="BP644" s="157"/>
      <c r="BQ644" s="157"/>
      <c r="BR644" s="157"/>
      <c r="BS644" s="157"/>
      <c r="BT644" s="157"/>
      <c r="BU644" s="157"/>
      <c r="BV644" s="157"/>
      <c r="BW644" s="157"/>
      <c r="BX644" s="157"/>
      <c r="BY644" s="157"/>
      <c r="BZ644" s="157"/>
      <c r="CA644" s="157"/>
      <c r="CB644" s="157"/>
      <c r="CC644" s="157"/>
      <c r="CD644" s="157"/>
      <c r="CE644" s="157"/>
      <c r="CF644" s="157"/>
      <c r="CG644" s="157"/>
    </row>
    <row r="645" spans="1:85" ht="15">
      <c r="A645" s="157"/>
      <c r="B645" s="157"/>
      <c r="C645" s="157"/>
      <c r="D645" s="157"/>
      <c r="E645" s="155"/>
      <c r="F645" s="155"/>
      <c r="G645" s="155"/>
      <c r="H645" s="155"/>
      <c r="I645" s="155"/>
      <c r="J645" s="155"/>
      <c r="K645" s="155"/>
      <c r="L645" s="155"/>
      <c r="M645" s="157"/>
      <c r="N645" s="157"/>
      <c r="O645" s="157"/>
      <c r="P645" s="157"/>
      <c r="Q645" s="157"/>
      <c r="R645" s="157"/>
      <c r="S645" s="157"/>
      <c r="T645" s="157"/>
      <c r="U645" s="157"/>
      <c r="V645" s="157"/>
      <c r="W645" s="157"/>
      <c r="X645" s="157"/>
      <c r="Y645" s="157"/>
      <c r="Z645" s="157"/>
      <c r="AA645" s="157"/>
      <c r="AB645" s="157"/>
      <c r="AC645" s="157"/>
      <c r="AD645" s="157"/>
      <c r="AE645" s="157"/>
      <c r="AF645" s="157"/>
      <c r="AG645" s="157"/>
      <c r="AH645" s="157"/>
      <c r="AI645" s="157"/>
      <c r="AJ645" s="157"/>
      <c r="AK645" s="157"/>
      <c r="AL645" s="157"/>
      <c r="AM645" s="157"/>
      <c r="AN645" s="157"/>
      <c r="AO645" s="157"/>
      <c r="AP645" s="157"/>
      <c r="AQ645" s="157"/>
      <c r="AR645" s="157"/>
      <c r="AS645" s="157"/>
      <c r="AT645" s="157"/>
      <c r="AU645" s="157"/>
      <c r="AV645" s="157"/>
      <c r="AW645" s="157"/>
      <c r="AX645" s="157"/>
      <c r="AY645" s="157"/>
      <c r="AZ645" s="157"/>
      <c r="BA645" s="157"/>
      <c r="BB645" s="157"/>
      <c r="BC645" s="157"/>
      <c r="BD645" s="157"/>
      <c r="BE645" s="157"/>
      <c r="BF645" s="157"/>
      <c r="BG645" s="157"/>
      <c r="BH645" s="157"/>
      <c r="BI645" s="157"/>
      <c r="BJ645" s="157"/>
      <c r="BK645" s="157"/>
      <c r="BL645" s="157"/>
      <c r="BM645" s="157"/>
      <c r="BN645" s="157"/>
      <c r="BO645" s="157"/>
      <c r="BP645" s="157"/>
      <c r="BQ645" s="157"/>
      <c r="BR645" s="157"/>
      <c r="BS645" s="157"/>
      <c r="BT645" s="157"/>
      <c r="BU645" s="157"/>
      <c r="BV645" s="157"/>
      <c r="BW645" s="157"/>
      <c r="BX645" s="157"/>
      <c r="BY645" s="157"/>
      <c r="BZ645" s="157"/>
      <c r="CA645" s="157"/>
      <c r="CB645" s="157"/>
      <c r="CC645" s="157"/>
      <c r="CD645" s="157"/>
      <c r="CE645" s="157"/>
      <c r="CF645" s="157"/>
      <c r="CG645" s="157"/>
    </row>
    <row r="646" spans="1:85" ht="15">
      <c r="A646" s="157"/>
      <c r="B646" s="157"/>
      <c r="C646" s="157"/>
      <c r="D646" s="157"/>
      <c r="E646" s="155"/>
      <c r="F646" s="155"/>
      <c r="G646" s="155"/>
      <c r="H646" s="155"/>
      <c r="I646" s="155"/>
      <c r="J646" s="155"/>
      <c r="K646" s="155"/>
      <c r="L646" s="155"/>
      <c r="M646" s="157"/>
      <c r="N646" s="157"/>
      <c r="O646" s="157"/>
      <c r="P646" s="157"/>
      <c r="Q646" s="157"/>
      <c r="R646" s="157"/>
      <c r="S646" s="157"/>
      <c r="T646" s="157"/>
      <c r="U646" s="157"/>
      <c r="V646" s="157"/>
      <c r="W646" s="157"/>
      <c r="X646" s="157"/>
      <c r="Y646" s="157"/>
      <c r="Z646" s="157"/>
      <c r="AA646" s="157"/>
      <c r="AB646" s="157"/>
      <c r="AC646" s="157"/>
      <c r="AD646" s="157"/>
      <c r="AE646" s="157"/>
      <c r="AF646" s="157"/>
      <c r="AG646" s="157"/>
      <c r="AH646" s="157"/>
      <c r="AI646" s="157"/>
      <c r="AJ646" s="157"/>
      <c r="AK646" s="157"/>
      <c r="AL646" s="157"/>
      <c r="AM646" s="157"/>
      <c r="AN646" s="157"/>
      <c r="AO646" s="157"/>
      <c r="AP646" s="157"/>
      <c r="AQ646" s="157"/>
      <c r="AR646" s="157"/>
      <c r="AS646" s="157"/>
      <c r="AT646" s="157"/>
      <c r="AU646" s="157"/>
      <c r="AV646" s="157"/>
      <c r="AW646" s="157"/>
      <c r="AX646" s="157"/>
      <c r="AY646" s="157"/>
      <c r="AZ646" s="157"/>
      <c r="BA646" s="157"/>
      <c r="BB646" s="157"/>
      <c r="BC646" s="157"/>
      <c r="BD646" s="157"/>
      <c r="BE646" s="157"/>
      <c r="BF646" s="157"/>
      <c r="BG646" s="157"/>
      <c r="BH646" s="157"/>
      <c r="BI646" s="157"/>
      <c r="BJ646" s="157"/>
      <c r="BK646" s="157"/>
      <c r="BL646" s="157"/>
      <c r="BM646" s="157"/>
      <c r="BN646" s="157"/>
      <c r="BO646" s="157"/>
      <c r="BP646" s="157"/>
      <c r="BQ646" s="157"/>
      <c r="BR646" s="157"/>
      <c r="BS646" s="157"/>
      <c r="BT646" s="157"/>
      <c r="BU646" s="157"/>
      <c r="BV646" s="157"/>
      <c r="BW646" s="157"/>
      <c r="BX646" s="157"/>
      <c r="BY646" s="157"/>
      <c r="BZ646" s="157"/>
      <c r="CA646" s="157"/>
      <c r="CB646" s="157"/>
      <c r="CC646" s="157"/>
      <c r="CD646" s="157"/>
      <c r="CE646" s="157"/>
      <c r="CF646" s="157"/>
      <c r="CG646" s="157"/>
    </row>
    <row r="647" spans="1:85" ht="15">
      <c r="A647" s="157"/>
      <c r="B647" s="157"/>
      <c r="C647" s="157"/>
      <c r="D647" s="157"/>
      <c r="E647" s="155"/>
      <c r="F647" s="155"/>
      <c r="G647" s="155"/>
      <c r="H647" s="155"/>
      <c r="I647" s="155"/>
      <c r="J647" s="155"/>
      <c r="K647" s="155"/>
      <c r="L647" s="155"/>
      <c r="M647" s="157"/>
      <c r="N647" s="157"/>
      <c r="O647" s="157"/>
      <c r="P647" s="157"/>
      <c r="Q647" s="157"/>
      <c r="R647" s="157"/>
      <c r="S647" s="157"/>
      <c r="T647" s="157"/>
      <c r="U647" s="157"/>
      <c r="V647" s="157"/>
      <c r="W647" s="157"/>
      <c r="X647" s="157"/>
      <c r="Y647" s="157"/>
      <c r="Z647" s="157"/>
      <c r="AA647" s="157"/>
      <c r="AB647" s="157"/>
      <c r="AC647" s="157"/>
      <c r="AD647" s="157"/>
      <c r="AE647" s="157"/>
      <c r="AF647" s="157"/>
      <c r="AG647" s="157"/>
      <c r="AH647" s="157"/>
      <c r="AI647" s="157"/>
      <c r="AJ647" s="157"/>
      <c r="AK647" s="157"/>
      <c r="AL647" s="157"/>
      <c r="AM647" s="157"/>
      <c r="AN647" s="157"/>
      <c r="AO647" s="157"/>
      <c r="AP647" s="157"/>
      <c r="AQ647" s="157"/>
      <c r="AR647" s="157"/>
      <c r="AS647" s="157"/>
      <c r="AT647" s="157"/>
      <c r="AU647" s="157"/>
      <c r="AV647" s="157"/>
      <c r="AW647" s="157"/>
      <c r="AX647" s="157"/>
      <c r="AY647" s="157"/>
      <c r="AZ647" s="157"/>
      <c r="BA647" s="157"/>
      <c r="BB647" s="157"/>
      <c r="BC647" s="157"/>
      <c r="BD647" s="157"/>
      <c r="BE647" s="157"/>
      <c r="BF647" s="157"/>
      <c r="BG647" s="157"/>
      <c r="BH647" s="157"/>
      <c r="BI647" s="157"/>
      <c r="BJ647" s="157"/>
      <c r="BK647" s="157"/>
      <c r="BL647" s="157"/>
      <c r="BM647" s="157"/>
      <c r="BN647" s="157"/>
      <c r="BO647" s="157"/>
      <c r="BP647" s="157"/>
      <c r="BQ647" s="157"/>
      <c r="BR647" s="157"/>
      <c r="BS647" s="157"/>
      <c r="BT647" s="157"/>
      <c r="BU647" s="157"/>
      <c r="BV647" s="157"/>
      <c r="BW647" s="157"/>
      <c r="BX647" s="157"/>
      <c r="BY647" s="157"/>
      <c r="BZ647" s="157"/>
      <c r="CA647" s="157"/>
      <c r="CB647" s="157"/>
      <c r="CC647" s="157"/>
      <c r="CD647" s="157"/>
      <c r="CE647" s="157"/>
      <c r="CF647" s="157"/>
      <c r="CG647" s="157"/>
    </row>
    <row r="648" spans="1:85" ht="15">
      <c r="A648" s="157"/>
      <c r="B648" s="157"/>
      <c r="C648" s="157"/>
      <c r="D648" s="157"/>
      <c r="E648" s="155"/>
      <c r="F648" s="155"/>
      <c r="G648" s="155"/>
      <c r="H648" s="155"/>
      <c r="I648" s="155"/>
      <c r="J648" s="155"/>
      <c r="K648" s="155"/>
      <c r="L648" s="155"/>
      <c r="M648" s="157"/>
      <c r="N648" s="157"/>
      <c r="O648" s="157"/>
      <c r="P648" s="157"/>
      <c r="Q648" s="157"/>
      <c r="R648" s="157"/>
      <c r="S648" s="157"/>
      <c r="T648" s="157"/>
      <c r="U648" s="157"/>
      <c r="V648" s="157"/>
      <c r="W648" s="157"/>
      <c r="X648" s="157"/>
      <c r="Y648" s="157"/>
      <c r="Z648" s="157"/>
      <c r="AA648" s="157"/>
      <c r="AB648" s="157"/>
      <c r="AC648" s="157"/>
      <c r="AD648" s="157"/>
      <c r="AE648" s="157"/>
      <c r="AF648" s="157"/>
      <c r="AG648" s="157"/>
      <c r="AH648" s="157"/>
      <c r="AI648" s="157"/>
      <c r="AJ648" s="157"/>
      <c r="AK648" s="157"/>
      <c r="AL648" s="157"/>
      <c r="AM648" s="157"/>
      <c r="AN648" s="157"/>
      <c r="AO648" s="157"/>
      <c r="AP648" s="157"/>
      <c r="AQ648" s="157"/>
      <c r="AR648" s="157"/>
      <c r="AS648" s="157"/>
      <c r="AT648" s="157"/>
      <c r="AU648" s="157"/>
      <c r="AV648" s="157"/>
      <c r="AW648" s="157"/>
      <c r="AX648" s="157"/>
      <c r="AY648" s="157"/>
      <c r="AZ648" s="157"/>
      <c r="BA648" s="157"/>
      <c r="BB648" s="157"/>
      <c r="BC648" s="157"/>
      <c r="BD648" s="157"/>
      <c r="BE648" s="157"/>
      <c r="BF648" s="157"/>
      <c r="BG648" s="157"/>
      <c r="BH648" s="157"/>
      <c r="BI648" s="157"/>
      <c r="BJ648" s="157"/>
      <c r="BK648" s="157"/>
      <c r="BL648" s="157"/>
      <c r="BM648" s="157"/>
      <c r="BN648" s="157"/>
      <c r="BO648" s="157"/>
      <c r="BP648" s="157"/>
      <c r="BQ648" s="157"/>
      <c r="BR648" s="157"/>
      <c r="BS648" s="157"/>
      <c r="BT648" s="157"/>
      <c r="BU648" s="157"/>
      <c r="BV648" s="157"/>
      <c r="BW648" s="157"/>
      <c r="BX648" s="157"/>
      <c r="BY648" s="157"/>
      <c r="BZ648" s="157"/>
      <c r="CA648" s="157"/>
      <c r="CB648" s="157"/>
      <c r="CC648" s="157"/>
      <c r="CD648" s="157"/>
      <c r="CE648" s="157"/>
      <c r="CF648" s="157"/>
      <c r="CG648" s="157"/>
    </row>
    <row r="649" spans="1:85" ht="15">
      <c r="A649" s="157"/>
      <c r="B649" s="157"/>
      <c r="C649" s="157"/>
      <c r="D649" s="157"/>
      <c r="E649" s="155"/>
      <c r="F649" s="155"/>
      <c r="G649" s="155"/>
      <c r="H649" s="155"/>
      <c r="I649" s="155"/>
      <c r="J649" s="155"/>
      <c r="K649" s="155"/>
      <c r="L649" s="155"/>
      <c r="M649" s="157"/>
      <c r="N649" s="157"/>
      <c r="O649" s="157"/>
      <c r="P649" s="157"/>
      <c r="Q649" s="157"/>
      <c r="R649" s="157"/>
      <c r="S649" s="157"/>
      <c r="T649" s="157"/>
      <c r="U649" s="157"/>
      <c r="V649" s="157"/>
      <c r="W649" s="157"/>
      <c r="X649" s="157"/>
      <c r="Y649" s="157"/>
      <c r="Z649" s="157"/>
      <c r="AA649" s="157"/>
      <c r="AB649" s="157"/>
      <c r="AC649" s="157"/>
      <c r="AD649" s="157"/>
      <c r="AE649" s="157"/>
      <c r="AF649" s="157"/>
      <c r="AG649" s="157"/>
      <c r="AH649" s="157"/>
      <c r="AI649" s="157"/>
      <c r="AJ649" s="157"/>
      <c r="AK649" s="157"/>
      <c r="AL649" s="157"/>
      <c r="AM649" s="157"/>
      <c r="AN649" s="157"/>
      <c r="AO649" s="157"/>
      <c r="AP649" s="157"/>
      <c r="AQ649" s="157"/>
      <c r="AR649" s="157"/>
      <c r="AS649" s="157"/>
      <c r="AT649" s="157"/>
      <c r="AU649" s="157"/>
      <c r="AV649" s="157"/>
      <c r="AW649" s="157"/>
      <c r="AX649" s="157"/>
      <c r="AY649" s="157"/>
      <c r="AZ649" s="157"/>
      <c r="BA649" s="157"/>
      <c r="BB649" s="157"/>
      <c r="BC649" s="157"/>
      <c r="BD649" s="157"/>
      <c r="BE649" s="157"/>
      <c r="BF649" s="157"/>
      <c r="BG649" s="157"/>
      <c r="BH649" s="157"/>
      <c r="BI649" s="157"/>
      <c r="BJ649" s="157"/>
      <c r="BK649" s="157"/>
      <c r="BL649" s="157"/>
      <c r="BM649" s="157"/>
      <c r="BN649" s="157"/>
      <c r="BO649" s="157"/>
      <c r="BP649" s="157"/>
      <c r="BQ649" s="157"/>
      <c r="BR649" s="157"/>
      <c r="BS649" s="157"/>
      <c r="BT649" s="157"/>
      <c r="BU649" s="157"/>
      <c r="BV649" s="157"/>
      <c r="BW649" s="157"/>
      <c r="BX649" s="157"/>
      <c r="BY649" s="157"/>
      <c r="BZ649" s="157"/>
      <c r="CA649" s="157"/>
      <c r="CB649" s="157"/>
      <c r="CC649" s="157"/>
      <c r="CD649" s="157"/>
      <c r="CE649" s="157"/>
      <c r="CF649" s="157"/>
      <c r="CG649" s="157"/>
    </row>
    <row r="650" spans="1:85" ht="15">
      <c r="A650" s="157"/>
      <c r="B650" s="157"/>
      <c r="C650" s="157"/>
      <c r="D650" s="157"/>
      <c r="E650" s="155"/>
      <c r="F650" s="155"/>
      <c r="G650" s="155"/>
      <c r="H650" s="155"/>
      <c r="I650" s="155"/>
      <c r="J650" s="155"/>
      <c r="K650" s="155"/>
      <c r="L650" s="155"/>
      <c r="M650" s="157"/>
      <c r="N650" s="157"/>
      <c r="O650" s="157"/>
      <c r="P650" s="157"/>
      <c r="Q650" s="157"/>
      <c r="R650" s="157"/>
      <c r="S650" s="157"/>
      <c r="T650" s="157"/>
      <c r="U650" s="157"/>
      <c r="V650" s="157"/>
      <c r="W650" s="157"/>
      <c r="X650" s="157"/>
      <c r="Y650" s="157"/>
      <c r="Z650" s="157"/>
      <c r="AA650" s="157"/>
      <c r="AB650" s="157"/>
      <c r="AC650" s="157"/>
      <c r="AD650" s="157"/>
      <c r="AE650" s="157"/>
      <c r="AF650" s="157"/>
      <c r="AG650" s="157"/>
      <c r="AH650" s="157"/>
      <c r="AI650" s="157"/>
      <c r="AJ650" s="157"/>
      <c r="AK650" s="157"/>
      <c r="AL650" s="157"/>
      <c r="AM650" s="157"/>
      <c r="AN650" s="157"/>
      <c r="AO650" s="157"/>
      <c r="AP650" s="157"/>
      <c r="AQ650" s="157"/>
      <c r="AR650" s="157"/>
      <c r="AS650" s="157"/>
      <c r="AT650" s="157"/>
      <c r="AU650" s="157"/>
      <c r="AV650" s="157"/>
      <c r="AW650" s="157"/>
      <c r="AX650" s="157"/>
      <c r="AY650" s="157"/>
      <c r="AZ650" s="157"/>
      <c r="BA650" s="157"/>
      <c r="BB650" s="157"/>
      <c r="BC650" s="157"/>
      <c r="BD650" s="157"/>
      <c r="BE650" s="157"/>
      <c r="BF650" s="157"/>
      <c r="BG650" s="157"/>
      <c r="BH650" s="157"/>
      <c r="BI650" s="157"/>
      <c r="BJ650" s="157"/>
      <c r="BK650" s="157"/>
      <c r="BL650" s="157"/>
      <c r="BM650" s="157"/>
      <c r="BN650" s="157"/>
      <c r="BO650" s="157"/>
      <c r="BP650" s="157"/>
      <c r="BQ650" s="157"/>
      <c r="BR650" s="157"/>
      <c r="BS650" s="157"/>
      <c r="BT650" s="157"/>
      <c r="BU650" s="157"/>
      <c r="BV650" s="157"/>
      <c r="BW650" s="157"/>
      <c r="BX650" s="157"/>
      <c r="BY650" s="157"/>
      <c r="BZ650" s="157"/>
      <c r="CA650" s="157"/>
      <c r="CB650" s="157"/>
      <c r="CC650" s="157"/>
      <c r="CD650" s="157"/>
      <c r="CE650" s="157"/>
      <c r="CF650" s="157"/>
      <c r="CG650" s="157"/>
    </row>
    <row r="651" spans="1:85" ht="15">
      <c r="A651" s="157"/>
      <c r="B651" s="157"/>
      <c r="C651" s="157"/>
      <c r="D651" s="157"/>
      <c r="E651" s="155"/>
      <c r="F651" s="155"/>
      <c r="G651" s="155"/>
      <c r="H651" s="155"/>
      <c r="I651" s="155"/>
      <c r="J651" s="155"/>
      <c r="K651" s="155"/>
      <c r="L651" s="155"/>
      <c r="M651" s="157"/>
      <c r="N651" s="157"/>
      <c r="O651" s="157"/>
      <c r="P651" s="157"/>
      <c r="Q651" s="157"/>
      <c r="R651" s="157"/>
      <c r="S651" s="157"/>
      <c r="T651" s="157"/>
      <c r="U651" s="157"/>
      <c r="V651" s="157"/>
      <c r="W651" s="157"/>
      <c r="X651" s="157"/>
      <c r="Y651" s="157"/>
      <c r="Z651" s="157"/>
      <c r="AA651" s="157"/>
      <c r="AB651" s="157"/>
      <c r="AC651" s="157"/>
      <c r="AD651" s="157"/>
      <c r="AE651" s="157"/>
      <c r="AF651" s="157"/>
      <c r="AG651" s="157"/>
      <c r="AH651" s="157"/>
      <c r="AI651" s="157"/>
      <c r="AJ651" s="157"/>
      <c r="AK651" s="157"/>
      <c r="AL651" s="157"/>
      <c r="AM651" s="157"/>
      <c r="AN651" s="157"/>
      <c r="AO651" s="157"/>
      <c r="AP651" s="157"/>
      <c r="AQ651" s="157"/>
      <c r="AR651" s="157"/>
      <c r="AS651" s="157"/>
      <c r="AT651" s="157"/>
      <c r="AU651" s="157"/>
      <c r="AV651" s="157"/>
      <c r="AW651" s="157"/>
      <c r="AX651" s="157"/>
      <c r="AY651" s="157"/>
      <c r="AZ651" s="157"/>
      <c r="BA651" s="157"/>
      <c r="BB651" s="157"/>
      <c r="BC651" s="157"/>
      <c r="BD651" s="157"/>
      <c r="BE651" s="157"/>
      <c r="BF651" s="157"/>
      <c r="BG651" s="157"/>
      <c r="BH651" s="157"/>
      <c r="BI651" s="157"/>
      <c r="BJ651" s="157"/>
      <c r="BK651" s="157"/>
      <c r="BL651" s="157"/>
      <c r="BM651" s="157"/>
      <c r="BN651" s="157"/>
      <c r="BO651" s="157"/>
      <c r="BP651" s="157"/>
      <c r="BQ651" s="157"/>
      <c r="BR651" s="157"/>
      <c r="BS651" s="157"/>
      <c r="BT651" s="157"/>
      <c r="BU651" s="157"/>
      <c r="BV651" s="157"/>
      <c r="BW651" s="157"/>
      <c r="BX651" s="157"/>
      <c r="BY651" s="157"/>
      <c r="BZ651" s="157"/>
      <c r="CA651" s="157"/>
      <c r="CB651" s="157"/>
      <c r="CC651" s="157"/>
      <c r="CD651" s="157"/>
      <c r="CE651" s="157"/>
      <c r="CF651" s="157"/>
      <c r="CG651" s="157"/>
    </row>
    <row r="652" spans="1:85" ht="15">
      <c r="A652" s="157"/>
      <c r="B652" s="157"/>
      <c r="C652" s="157"/>
      <c r="D652" s="157"/>
      <c r="E652" s="155"/>
      <c r="F652" s="155"/>
      <c r="G652" s="155"/>
      <c r="H652" s="155"/>
      <c r="I652" s="155"/>
      <c r="J652" s="155"/>
      <c r="K652" s="155"/>
      <c r="L652" s="155"/>
      <c r="M652" s="157"/>
      <c r="N652" s="157"/>
      <c r="O652" s="157"/>
      <c r="P652" s="157"/>
      <c r="Q652" s="157"/>
      <c r="R652" s="157"/>
      <c r="S652" s="157"/>
      <c r="T652" s="157"/>
      <c r="U652" s="157"/>
      <c r="V652" s="157"/>
      <c r="W652" s="157"/>
      <c r="X652" s="157"/>
      <c r="Y652" s="157"/>
      <c r="Z652" s="157"/>
      <c r="AA652" s="157"/>
      <c r="AB652" s="157"/>
      <c r="AC652" s="157"/>
      <c r="AD652" s="157"/>
      <c r="AE652" s="157"/>
      <c r="AF652" s="157"/>
      <c r="AG652" s="157"/>
      <c r="AH652" s="157"/>
      <c r="AI652" s="157"/>
      <c r="AJ652" s="157"/>
      <c r="AK652" s="157"/>
      <c r="AL652" s="157"/>
      <c r="AM652" s="157"/>
      <c r="AN652" s="157"/>
      <c r="AO652" s="157"/>
      <c r="AP652" s="157"/>
      <c r="AQ652" s="157"/>
      <c r="AR652" s="157"/>
      <c r="AS652" s="157"/>
      <c r="AT652" s="157"/>
      <c r="AU652" s="157"/>
      <c r="AV652" s="157"/>
      <c r="AW652" s="157"/>
      <c r="AX652" s="157"/>
      <c r="AY652" s="157"/>
      <c r="AZ652" s="157"/>
      <c r="BA652" s="157"/>
      <c r="BB652" s="157"/>
      <c r="BC652" s="157"/>
      <c r="BD652" s="157"/>
      <c r="BE652" s="157"/>
      <c r="BF652" s="157"/>
      <c r="BG652" s="157"/>
      <c r="BH652" s="157"/>
      <c r="BI652" s="157"/>
      <c r="BJ652" s="157"/>
      <c r="BK652" s="157"/>
      <c r="BL652" s="157"/>
      <c r="BM652" s="157"/>
      <c r="BN652" s="157"/>
      <c r="BO652" s="157"/>
      <c r="BP652" s="157"/>
      <c r="BQ652" s="157"/>
      <c r="BR652" s="157"/>
      <c r="BS652" s="157"/>
      <c r="BT652" s="157"/>
      <c r="BU652" s="157"/>
      <c r="BV652" s="157"/>
      <c r="BW652" s="157"/>
      <c r="BX652" s="157"/>
      <c r="BY652" s="157"/>
      <c r="BZ652" s="157"/>
      <c r="CA652" s="157"/>
      <c r="CB652" s="157"/>
      <c r="CC652" s="157"/>
      <c r="CD652" s="157"/>
      <c r="CE652" s="157"/>
      <c r="CF652" s="157"/>
      <c r="CG652" s="157"/>
    </row>
    <row r="653" spans="1:85" ht="15">
      <c r="A653" s="157"/>
      <c r="B653" s="157"/>
      <c r="C653" s="157"/>
      <c r="D653" s="157"/>
      <c r="E653" s="155"/>
      <c r="F653" s="155"/>
      <c r="G653" s="155"/>
      <c r="H653" s="155"/>
      <c r="I653" s="155"/>
      <c r="J653" s="155"/>
      <c r="K653" s="155"/>
      <c r="L653" s="155"/>
      <c r="M653" s="157"/>
      <c r="N653" s="157"/>
      <c r="O653" s="157"/>
      <c r="P653" s="157"/>
      <c r="Q653" s="157"/>
      <c r="R653" s="157"/>
      <c r="S653" s="157"/>
      <c r="T653" s="157"/>
      <c r="U653" s="157"/>
      <c r="V653" s="157"/>
      <c r="W653" s="157"/>
      <c r="X653" s="157"/>
      <c r="Y653" s="157"/>
      <c r="Z653" s="157"/>
      <c r="AA653" s="157"/>
      <c r="AB653" s="157"/>
      <c r="AC653" s="157"/>
      <c r="AD653" s="157"/>
      <c r="AE653" s="157"/>
      <c r="AF653" s="157"/>
      <c r="AG653" s="157"/>
      <c r="AH653" s="157"/>
      <c r="AI653" s="157"/>
      <c r="AJ653" s="157"/>
      <c r="AK653" s="157"/>
      <c r="AL653" s="157"/>
      <c r="AM653" s="157"/>
      <c r="AN653" s="157"/>
      <c r="AO653" s="157"/>
      <c r="AP653" s="157"/>
      <c r="AQ653" s="157"/>
      <c r="AR653" s="157"/>
      <c r="AS653" s="157"/>
      <c r="AT653" s="157"/>
      <c r="AU653" s="157"/>
      <c r="AV653" s="157"/>
      <c r="AW653" s="157"/>
      <c r="AX653" s="157"/>
      <c r="AY653" s="157"/>
      <c r="AZ653" s="157"/>
      <c r="BA653" s="157"/>
      <c r="BB653" s="157"/>
      <c r="BC653" s="157"/>
      <c r="BD653" s="157"/>
      <c r="BE653" s="157"/>
      <c r="BF653" s="157"/>
      <c r="BG653" s="157"/>
      <c r="BH653" s="157"/>
      <c r="BI653" s="157"/>
      <c r="BJ653" s="157"/>
      <c r="BK653" s="157"/>
      <c r="BL653" s="157"/>
      <c r="BM653" s="157"/>
      <c r="BN653" s="157"/>
      <c r="BO653" s="157"/>
      <c r="BP653" s="157"/>
      <c r="BQ653" s="157"/>
      <c r="BR653" s="157"/>
      <c r="BS653" s="157"/>
      <c r="BT653" s="157"/>
      <c r="BU653" s="157"/>
      <c r="BV653" s="157"/>
      <c r="BW653" s="157"/>
      <c r="BX653" s="157"/>
      <c r="BY653" s="157"/>
      <c r="BZ653" s="157"/>
      <c r="CA653" s="157"/>
      <c r="CB653" s="157"/>
      <c r="CC653" s="157"/>
      <c r="CD653" s="157"/>
      <c r="CE653" s="157"/>
      <c r="CF653" s="157"/>
      <c r="CG653" s="157"/>
    </row>
    <row r="654" spans="1:85" ht="15">
      <c r="A654" s="157"/>
      <c r="B654" s="157"/>
      <c r="C654" s="157"/>
      <c r="D654" s="157"/>
      <c r="E654" s="155"/>
      <c r="F654" s="155"/>
      <c r="G654" s="155"/>
      <c r="H654" s="155"/>
      <c r="I654" s="155"/>
      <c r="J654" s="155"/>
      <c r="K654" s="155"/>
      <c r="L654" s="155"/>
      <c r="M654" s="157"/>
      <c r="N654" s="157"/>
      <c r="O654" s="157"/>
      <c r="P654" s="157"/>
      <c r="Q654" s="157"/>
      <c r="R654" s="157"/>
      <c r="S654" s="157"/>
      <c r="T654" s="157"/>
      <c r="U654" s="157"/>
      <c r="V654" s="157"/>
      <c r="W654" s="157"/>
      <c r="X654" s="157"/>
      <c r="Y654" s="157"/>
      <c r="Z654" s="157"/>
      <c r="AA654" s="157"/>
      <c r="AB654" s="157"/>
      <c r="AC654" s="157"/>
      <c r="AD654" s="157"/>
      <c r="AE654" s="157"/>
      <c r="AF654" s="157"/>
      <c r="AG654" s="157"/>
      <c r="AH654" s="157"/>
      <c r="AI654" s="157"/>
      <c r="AJ654" s="157"/>
      <c r="AK654" s="157"/>
      <c r="AL654" s="157"/>
      <c r="AM654" s="157"/>
      <c r="AN654" s="157"/>
      <c r="AO654" s="157"/>
      <c r="AP654" s="157"/>
      <c r="AQ654" s="157"/>
      <c r="AR654" s="157"/>
      <c r="AS654" s="157"/>
      <c r="AT654" s="157"/>
      <c r="AU654" s="157"/>
      <c r="AV654" s="157"/>
      <c r="AW654" s="157"/>
      <c r="AX654" s="157"/>
      <c r="AY654" s="157"/>
      <c r="AZ654" s="157"/>
      <c r="BA654" s="157"/>
      <c r="BB654" s="157"/>
      <c r="BC654" s="157"/>
      <c r="BD654" s="157"/>
      <c r="BE654" s="157"/>
      <c r="BF654" s="157"/>
      <c r="BG654" s="157"/>
      <c r="BH654" s="157"/>
      <c r="BI654" s="157"/>
      <c r="BJ654" s="157"/>
      <c r="BK654" s="157"/>
      <c r="BL654" s="157"/>
      <c r="BM654" s="157"/>
      <c r="BN654" s="157"/>
      <c r="BO654" s="157"/>
      <c r="BP654" s="157"/>
      <c r="BQ654" s="157"/>
      <c r="BR654" s="157"/>
      <c r="BS654" s="157"/>
      <c r="BT654" s="157"/>
      <c r="BU654" s="157"/>
      <c r="BV654" s="157"/>
      <c r="BW654" s="157"/>
      <c r="BX654" s="157"/>
      <c r="BY654" s="157"/>
      <c r="BZ654" s="157"/>
      <c r="CA654" s="157"/>
      <c r="CB654" s="157"/>
      <c r="CC654" s="157"/>
      <c r="CD654" s="157"/>
      <c r="CE654" s="157"/>
      <c r="CF654" s="157"/>
      <c r="CG654" s="157"/>
    </row>
    <row r="655" spans="1:85" ht="15">
      <c r="A655" s="157"/>
      <c r="B655" s="157"/>
      <c r="C655" s="157"/>
      <c r="D655" s="157"/>
      <c r="E655" s="155"/>
      <c r="F655" s="155"/>
      <c r="G655" s="155"/>
      <c r="H655" s="155"/>
      <c r="I655" s="155"/>
      <c r="J655" s="155"/>
      <c r="K655" s="155"/>
      <c r="L655" s="155"/>
      <c r="M655" s="157"/>
      <c r="N655" s="157"/>
      <c r="O655" s="157"/>
      <c r="P655" s="157"/>
      <c r="Q655" s="157"/>
      <c r="R655" s="157"/>
      <c r="S655" s="157"/>
      <c r="T655" s="157"/>
      <c r="U655" s="157"/>
      <c r="V655" s="157"/>
      <c r="W655" s="157"/>
      <c r="X655" s="157"/>
      <c r="Y655" s="157"/>
      <c r="Z655" s="157"/>
      <c r="AA655" s="157"/>
      <c r="AB655" s="157"/>
      <c r="AC655" s="157"/>
      <c r="AD655" s="157"/>
      <c r="AE655" s="157"/>
      <c r="AF655" s="157"/>
      <c r="AG655" s="157"/>
      <c r="AH655" s="157"/>
      <c r="AI655" s="157"/>
      <c r="AJ655" s="157"/>
      <c r="AK655" s="157"/>
      <c r="AL655" s="157"/>
      <c r="AM655" s="157"/>
      <c r="AN655" s="157"/>
      <c r="AO655" s="157"/>
      <c r="AP655" s="157"/>
      <c r="AQ655" s="157"/>
      <c r="AR655" s="157"/>
      <c r="AS655" s="157"/>
      <c r="AT655" s="157"/>
      <c r="AU655" s="157"/>
      <c r="AV655" s="157"/>
      <c r="AW655" s="157"/>
      <c r="AX655" s="157"/>
      <c r="AY655" s="157"/>
      <c r="AZ655" s="157"/>
      <c r="BA655" s="157"/>
      <c r="BB655" s="157"/>
      <c r="BC655" s="157"/>
      <c r="BD655" s="157"/>
      <c r="BE655" s="157"/>
      <c r="BF655" s="157"/>
      <c r="BG655" s="157"/>
      <c r="BH655" s="157"/>
      <c r="BI655" s="157"/>
      <c r="BJ655" s="157"/>
      <c r="BK655" s="157"/>
      <c r="BL655" s="157"/>
      <c r="BM655" s="157"/>
      <c r="BN655" s="157"/>
      <c r="BO655" s="157"/>
      <c r="BP655" s="157"/>
      <c r="BQ655" s="157"/>
      <c r="BR655" s="157"/>
      <c r="BS655" s="157"/>
      <c r="BT655" s="157"/>
      <c r="BU655" s="157"/>
      <c r="BV655" s="157"/>
      <c r="BW655" s="157"/>
      <c r="BX655" s="157"/>
      <c r="BY655" s="157"/>
      <c r="BZ655" s="157"/>
      <c r="CA655" s="157"/>
      <c r="CB655" s="157"/>
      <c r="CC655" s="157"/>
      <c r="CD655" s="157"/>
      <c r="CE655" s="157"/>
      <c r="CF655" s="157"/>
      <c r="CG655" s="157"/>
    </row>
    <row r="656" spans="1:85" ht="15">
      <c r="A656" s="157"/>
      <c r="B656" s="157"/>
      <c r="C656" s="157"/>
      <c r="D656" s="157"/>
      <c r="E656" s="155"/>
      <c r="F656" s="155"/>
      <c r="G656" s="155"/>
      <c r="H656" s="155"/>
      <c r="I656" s="155"/>
      <c r="J656" s="155"/>
      <c r="K656" s="155"/>
      <c r="L656" s="155"/>
      <c r="M656" s="157"/>
      <c r="N656" s="157"/>
      <c r="O656" s="157"/>
      <c r="P656" s="157"/>
      <c r="Q656" s="157"/>
      <c r="R656" s="157"/>
      <c r="S656" s="157"/>
      <c r="T656" s="157"/>
      <c r="U656" s="157"/>
      <c r="V656" s="157"/>
      <c r="W656" s="157"/>
      <c r="X656" s="157"/>
      <c r="Y656" s="157"/>
      <c r="Z656" s="157"/>
      <c r="AA656" s="157"/>
      <c r="AB656" s="157"/>
      <c r="AC656" s="157"/>
      <c r="AD656" s="157"/>
      <c r="AE656" s="157"/>
      <c r="AF656" s="157"/>
      <c r="AG656" s="157"/>
      <c r="AH656" s="157"/>
      <c r="AI656" s="157"/>
      <c r="AJ656" s="157"/>
      <c r="AK656" s="157"/>
      <c r="AL656" s="157"/>
      <c r="AM656" s="157"/>
      <c r="AN656" s="157"/>
      <c r="AO656" s="157"/>
      <c r="AP656" s="157"/>
      <c r="AQ656" s="157"/>
      <c r="AR656" s="157"/>
      <c r="AS656" s="157"/>
      <c r="AT656" s="157"/>
      <c r="AU656" s="157"/>
      <c r="AV656" s="157"/>
      <c r="AW656" s="157"/>
      <c r="AX656" s="157"/>
      <c r="AY656" s="157"/>
      <c r="AZ656" s="157"/>
      <c r="BA656" s="157"/>
      <c r="BB656" s="157"/>
      <c r="BC656" s="157"/>
      <c r="BD656" s="157"/>
      <c r="BE656" s="157"/>
      <c r="BF656" s="157"/>
      <c r="BG656" s="157"/>
      <c r="BH656" s="157"/>
      <c r="BI656" s="157"/>
      <c r="BJ656" s="157"/>
      <c r="BK656" s="157"/>
      <c r="BL656" s="157"/>
      <c r="BM656" s="157"/>
      <c r="BN656" s="157"/>
      <c r="BO656" s="157"/>
      <c r="BP656" s="157"/>
      <c r="BQ656" s="157"/>
      <c r="BR656" s="157"/>
      <c r="BS656" s="157"/>
      <c r="BT656" s="157"/>
      <c r="BU656" s="157"/>
      <c r="BV656" s="157"/>
      <c r="BW656" s="157"/>
      <c r="BX656" s="157"/>
      <c r="BY656" s="157"/>
      <c r="BZ656" s="157"/>
      <c r="CA656" s="157"/>
      <c r="CB656" s="157"/>
      <c r="CC656" s="157"/>
      <c r="CD656" s="157"/>
      <c r="CE656" s="157"/>
      <c r="CF656" s="157"/>
      <c r="CG656" s="157"/>
    </row>
    <row r="657" spans="1:85" ht="15">
      <c r="A657" s="157"/>
      <c r="B657" s="157"/>
      <c r="C657" s="157"/>
      <c r="D657" s="157"/>
      <c r="E657" s="155"/>
      <c r="F657" s="155"/>
      <c r="G657" s="155"/>
      <c r="H657" s="155"/>
      <c r="I657" s="155"/>
      <c r="J657" s="155"/>
      <c r="K657" s="155"/>
      <c r="L657" s="155"/>
      <c r="M657" s="157"/>
      <c r="N657" s="157"/>
      <c r="O657" s="157"/>
      <c r="P657" s="157"/>
      <c r="Q657" s="157"/>
      <c r="R657" s="157"/>
      <c r="S657" s="157"/>
      <c r="T657" s="157"/>
      <c r="U657" s="157"/>
      <c r="V657" s="157"/>
      <c r="W657" s="157"/>
      <c r="X657" s="157"/>
      <c r="Y657" s="157"/>
      <c r="Z657" s="157"/>
      <c r="AA657" s="157"/>
      <c r="AB657" s="157"/>
      <c r="AC657" s="157"/>
      <c r="AD657" s="157"/>
      <c r="AE657" s="157"/>
      <c r="AF657" s="157"/>
      <c r="AG657" s="157"/>
      <c r="AH657" s="157"/>
      <c r="AI657" s="157"/>
      <c r="AJ657" s="157"/>
      <c r="AK657" s="157"/>
      <c r="AL657" s="157"/>
      <c r="AM657" s="157"/>
      <c r="AN657" s="157"/>
      <c r="AO657" s="157"/>
      <c r="AP657" s="157"/>
      <c r="AQ657" s="157"/>
      <c r="AR657" s="157"/>
      <c r="AS657" s="157"/>
      <c r="AT657" s="157"/>
      <c r="AU657" s="157"/>
      <c r="AV657" s="157"/>
      <c r="AW657" s="157"/>
      <c r="AX657" s="157"/>
      <c r="AY657" s="157"/>
      <c r="AZ657" s="157"/>
      <c r="BA657" s="157"/>
      <c r="BB657" s="157"/>
      <c r="BC657" s="157"/>
      <c r="BD657" s="157"/>
      <c r="BE657" s="157"/>
      <c r="BF657" s="157"/>
      <c r="BG657" s="157"/>
      <c r="BH657" s="157"/>
      <c r="BI657" s="157"/>
      <c r="BJ657" s="157"/>
      <c r="BK657" s="157"/>
      <c r="BL657" s="157"/>
      <c r="BM657" s="157"/>
      <c r="BN657" s="157"/>
      <c r="BO657" s="157"/>
      <c r="BP657" s="157"/>
      <c r="BQ657" s="157"/>
      <c r="BR657" s="157"/>
      <c r="BS657" s="157"/>
      <c r="BT657" s="157"/>
      <c r="BU657" s="157"/>
      <c r="BV657" s="157"/>
      <c r="BW657" s="157"/>
      <c r="BX657" s="157"/>
      <c r="BY657" s="157"/>
      <c r="BZ657" s="157"/>
      <c r="CA657" s="157"/>
      <c r="CB657" s="157"/>
      <c r="CC657" s="157"/>
      <c r="CD657" s="157"/>
      <c r="CE657" s="157"/>
      <c r="CF657" s="157"/>
      <c r="CG657" s="157"/>
    </row>
    <row r="658" spans="1:85" ht="15">
      <c r="A658" s="157"/>
      <c r="B658" s="157"/>
      <c r="C658" s="157"/>
      <c r="D658" s="157"/>
      <c r="E658" s="155"/>
      <c r="F658" s="155"/>
      <c r="G658" s="155"/>
      <c r="H658" s="155"/>
      <c r="I658" s="155"/>
      <c r="J658" s="155"/>
      <c r="K658" s="155"/>
      <c r="L658" s="155"/>
      <c r="M658" s="157"/>
      <c r="N658" s="157"/>
      <c r="O658" s="157"/>
      <c r="P658" s="157"/>
      <c r="Q658" s="157"/>
      <c r="R658" s="157"/>
      <c r="S658" s="157"/>
      <c r="T658" s="157"/>
      <c r="U658" s="157"/>
      <c r="V658" s="157"/>
      <c r="W658" s="157"/>
      <c r="X658" s="157"/>
      <c r="Y658" s="157"/>
      <c r="Z658" s="157"/>
      <c r="AA658" s="157"/>
      <c r="AB658" s="157"/>
      <c r="AC658" s="157"/>
      <c r="AD658" s="157"/>
      <c r="AE658" s="157"/>
      <c r="AF658" s="157"/>
      <c r="AG658" s="157"/>
      <c r="AH658" s="157"/>
      <c r="AI658" s="157"/>
      <c r="AJ658" s="157"/>
      <c r="AK658" s="157"/>
      <c r="AL658" s="157"/>
      <c r="AM658" s="157"/>
      <c r="AN658" s="157"/>
      <c r="AO658" s="157"/>
      <c r="AP658" s="157"/>
      <c r="AQ658" s="157"/>
      <c r="AR658" s="157"/>
      <c r="AS658" s="157"/>
      <c r="AT658" s="157"/>
      <c r="AU658" s="157"/>
      <c r="AV658" s="157"/>
      <c r="AW658" s="157"/>
      <c r="AX658" s="157"/>
      <c r="AY658" s="157"/>
      <c r="AZ658" s="157"/>
      <c r="BA658" s="157"/>
      <c r="BB658" s="157"/>
      <c r="BC658" s="157"/>
      <c r="BD658" s="157"/>
      <c r="BE658" s="157"/>
      <c r="BF658" s="157"/>
      <c r="BG658" s="157"/>
      <c r="BH658" s="157"/>
      <c r="BI658" s="157"/>
      <c r="BJ658" s="157"/>
      <c r="BK658" s="157"/>
      <c r="BL658" s="157"/>
      <c r="BM658" s="157"/>
      <c r="BN658" s="157"/>
      <c r="BO658" s="157"/>
      <c r="BP658" s="157"/>
      <c r="BQ658" s="157"/>
      <c r="BR658" s="157"/>
      <c r="BS658" s="157"/>
      <c r="BT658" s="157"/>
      <c r="BU658" s="157"/>
      <c r="BV658" s="157"/>
      <c r="BW658" s="157"/>
      <c r="BX658" s="157"/>
      <c r="BY658" s="157"/>
      <c r="BZ658" s="157"/>
      <c r="CA658" s="157"/>
      <c r="CB658" s="157"/>
      <c r="CC658" s="157"/>
      <c r="CD658" s="157"/>
      <c r="CE658" s="157"/>
      <c r="CF658" s="157"/>
      <c r="CG658" s="157"/>
    </row>
    <row r="659" spans="1:85" ht="15">
      <c r="A659" s="157"/>
      <c r="B659" s="157"/>
      <c r="C659" s="157"/>
      <c r="D659" s="157"/>
      <c r="E659" s="155"/>
      <c r="F659" s="155"/>
      <c r="G659" s="155"/>
      <c r="H659" s="155"/>
      <c r="I659" s="155"/>
      <c r="J659" s="155"/>
      <c r="K659" s="155"/>
      <c r="L659" s="155"/>
      <c r="M659" s="157"/>
      <c r="N659" s="157"/>
      <c r="O659" s="157"/>
      <c r="P659" s="157"/>
      <c r="Q659" s="157"/>
      <c r="R659" s="157"/>
      <c r="S659" s="157"/>
      <c r="T659" s="157"/>
      <c r="U659" s="157"/>
      <c r="V659" s="157"/>
      <c r="W659" s="157"/>
      <c r="X659" s="157"/>
      <c r="Y659" s="157"/>
      <c r="Z659" s="157"/>
      <c r="AA659" s="157"/>
      <c r="AB659" s="157"/>
      <c r="AC659" s="157"/>
      <c r="AD659" s="157"/>
      <c r="AE659" s="157"/>
      <c r="AF659" s="157"/>
      <c r="AG659" s="157"/>
      <c r="AH659" s="157"/>
      <c r="AI659" s="157"/>
      <c r="AJ659" s="157"/>
      <c r="AK659" s="157"/>
      <c r="AL659" s="157"/>
      <c r="AM659" s="157"/>
      <c r="AN659" s="157"/>
      <c r="AO659" s="157"/>
      <c r="AP659" s="157"/>
      <c r="AQ659" s="157"/>
      <c r="AR659" s="157"/>
      <c r="AS659" s="157"/>
      <c r="AT659" s="157"/>
      <c r="AU659" s="157"/>
      <c r="AV659" s="157"/>
      <c r="AW659" s="157"/>
      <c r="AX659" s="157"/>
      <c r="AY659" s="157"/>
      <c r="AZ659" s="157"/>
      <c r="BA659" s="157"/>
      <c r="BB659" s="157"/>
      <c r="BC659" s="157"/>
      <c r="BD659" s="157"/>
      <c r="BE659" s="157"/>
      <c r="BF659" s="157"/>
      <c r="BG659" s="157"/>
      <c r="BH659" s="157"/>
      <c r="BI659" s="157"/>
      <c r="BJ659" s="157"/>
      <c r="BK659" s="157"/>
      <c r="BL659" s="157"/>
      <c r="BM659" s="157"/>
      <c r="BN659" s="157"/>
      <c r="BO659" s="157"/>
      <c r="BP659" s="157"/>
      <c r="BQ659" s="157"/>
      <c r="BR659" s="157"/>
      <c r="BS659" s="157"/>
      <c r="BT659" s="157"/>
      <c r="BU659" s="157"/>
      <c r="BV659" s="157"/>
      <c r="BW659" s="157"/>
      <c r="BX659" s="157"/>
      <c r="BY659" s="157"/>
      <c r="BZ659" s="157"/>
      <c r="CA659" s="157"/>
      <c r="CB659" s="157"/>
      <c r="CC659" s="157"/>
      <c r="CD659" s="157"/>
      <c r="CE659" s="157"/>
      <c r="CF659" s="157"/>
      <c r="CG659" s="157"/>
    </row>
    <row r="660" spans="1:85" ht="15">
      <c r="A660" s="157"/>
      <c r="B660" s="157"/>
      <c r="C660" s="157"/>
      <c r="D660" s="157"/>
      <c r="E660" s="155"/>
      <c r="F660" s="155"/>
      <c r="G660" s="155"/>
      <c r="H660" s="155"/>
      <c r="I660" s="155"/>
      <c r="J660" s="155"/>
      <c r="K660" s="155"/>
      <c r="L660" s="155"/>
      <c r="M660" s="157"/>
      <c r="N660" s="157"/>
      <c r="O660" s="157"/>
      <c r="P660" s="157"/>
      <c r="Q660" s="157"/>
      <c r="R660" s="157"/>
      <c r="S660" s="157"/>
      <c r="T660" s="157"/>
      <c r="U660" s="157"/>
      <c r="V660" s="157"/>
      <c r="W660" s="157"/>
      <c r="X660" s="157"/>
      <c r="Y660" s="157"/>
      <c r="Z660" s="157"/>
      <c r="AA660" s="157"/>
      <c r="AB660" s="157"/>
      <c r="AC660" s="157"/>
      <c r="AD660" s="157"/>
      <c r="AE660" s="157"/>
      <c r="AF660" s="157"/>
      <c r="AG660" s="157"/>
      <c r="AH660" s="157"/>
      <c r="AI660" s="157"/>
      <c r="AJ660" s="157"/>
      <c r="AK660" s="157"/>
      <c r="AL660" s="157"/>
      <c r="AM660" s="157"/>
      <c r="AN660" s="157"/>
      <c r="AO660" s="157"/>
      <c r="AP660" s="157"/>
      <c r="AQ660" s="157"/>
      <c r="AR660" s="157"/>
      <c r="AS660" s="157"/>
      <c r="AT660" s="157"/>
      <c r="AU660" s="157"/>
      <c r="AV660" s="157"/>
      <c r="AW660" s="157"/>
      <c r="AX660" s="157"/>
      <c r="AY660" s="157"/>
      <c r="AZ660" s="157"/>
      <c r="BA660" s="157"/>
      <c r="BB660" s="157"/>
      <c r="BC660" s="157"/>
      <c r="BD660" s="157"/>
      <c r="BE660" s="157"/>
      <c r="BF660" s="157"/>
      <c r="BG660" s="157"/>
      <c r="BH660" s="157"/>
      <c r="BI660" s="157"/>
      <c r="BJ660" s="157"/>
      <c r="BK660" s="157"/>
      <c r="BL660" s="157"/>
      <c r="BM660" s="157"/>
      <c r="BN660" s="157"/>
      <c r="BO660" s="157"/>
      <c r="BP660" s="157"/>
      <c r="BQ660" s="157"/>
      <c r="BR660" s="157"/>
      <c r="BS660" s="157"/>
      <c r="BT660" s="157"/>
      <c r="BU660" s="157"/>
      <c r="BV660" s="157"/>
      <c r="BW660" s="157"/>
      <c r="BX660" s="157"/>
      <c r="BY660" s="157"/>
      <c r="BZ660" s="157"/>
      <c r="CA660" s="157"/>
      <c r="CB660" s="157"/>
      <c r="CC660" s="157"/>
      <c r="CD660" s="157"/>
      <c r="CE660" s="157"/>
      <c r="CF660" s="157"/>
      <c r="CG660" s="157"/>
    </row>
    <row r="661" spans="1:85" ht="15">
      <c r="A661" s="157"/>
      <c r="B661" s="157"/>
      <c r="C661" s="157"/>
      <c r="D661" s="157"/>
      <c r="E661" s="155"/>
      <c r="F661" s="155"/>
      <c r="G661" s="155"/>
      <c r="H661" s="155"/>
      <c r="I661" s="155"/>
      <c r="J661" s="155"/>
      <c r="K661" s="155"/>
      <c r="L661" s="155"/>
      <c r="M661" s="157"/>
      <c r="N661" s="157"/>
      <c r="O661" s="157"/>
      <c r="P661" s="157"/>
      <c r="Q661" s="157"/>
      <c r="R661" s="157"/>
      <c r="S661" s="157"/>
      <c r="T661" s="157"/>
      <c r="U661" s="157"/>
      <c r="V661" s="157"/>
      <c r="W661" s="157"/>
      <c r="X661" s="157"/>
      <c r="Y661" s="157"/>
      <c r="Z661" s="157"/>
      <c r="AA661" s="157"/>
      <c r="AB661" s="157"/>
      <c r="AC661" s="157"/>
      <c r="AD661" s="157"/>
      <c r="AE661" s="157"/>
      <c r="AF661" s="157"/>
      <c r="AG661" s="157"/>
      <c r="AH661" s="157"/>
      <c r="AI661" s="157"/>
      <c r="AJ661" s="157"/>
      <c r="AK661" s="157"/>
      <c r="AL661" s="157"/>
      <c r="AM661" s="157"/>
      <c r="AN661" s="157"/>
      <c r="AO661" s="157"/>
      <c r="AP661" s="157"/>
      <c r="AQ661" s="157"/>
      <c r="AR661" s="157"/>
      <c r="AS661" s="157"/>
      <c r="AT661" s="157"/>
      <c r="AU661" s="157"/>
      <c r="AV661" s="157"/>
      <c r="AW661" s="157"/>
      <c r="AX661" s="157"/>
      <c r="AY661" s="157"/>
      <c r="AZ661" s="157"/>
      <c r="BA661" s="157"/>
      <c r="BB661" s="157"/>
      <c r="BC661" s="157"/>
      <c r="BD661" s="157"/>
      <c r="BE661" s="157"/>
      <c r="BF661" s="157"/>
      <c r="BG661" s="157"/>
      <c r="BH661" s="157"/>
      <c r="BI661" s="157"/>
      <c r="BJ661" s="157"/>
      <c r="BK661" s="157"/>
      <c r="BL661" s="157"/>
      <c r="BM661" s="157"/>
      <c r="BN661" s="157"/>
      <c r="BO661" s="157"/>
      <c r="BP661" s="157"/>
      <c r="BQ661" s="157"/>
      <c r="BR661" s="157"/>
      <c r="BS661" s="157"/>
      <c r="BT661" s="157"/>
      <c r="BU661" s="157"/>
      <c r="BV661" s="157"/>
      <c r="BW661" s="157"/>
      <c r="BX661" s="157"/>
      <c r="BY661" s="157"/>
      <c r="BZ661" s="157"/>
      <c r="CA661" s="157"/>
      <c r="CB661" s="157"/>
      <c r="CC661" s="157"/>
      <c r="CD661" s="157"/>
      <c r="CE661" s="157"/>
      <c r="CF661" s="157"/>
      <c r="CG661" s="157"/>
    </row>
    <row r="662" spans="1:85" ht="15">
      <c r="A662" s="157"/>
      <c r="B662" s="157"/>
      <c r="C662" s="157"/>
      <c r="D662" s="157"/>
      <c r="E662" s="155"/>
      <c r="F662" s="155"/>
      <c r="G662" s="155"/>
      <c r="H662" s="155"/>
      <c r="I662" s="155"/>
      <c r="J662" s="155"/>
      <c r="K662" s="155"/>
      <c r="L662" s="155"/>
      <c r="M662" s="157"/>
      <c r="N662" s="157"/>
      <c r="O662" s="157"/>
      <c r="P662" s="157"/>
      <c r="Q662" s="157"/>
      <c r="R662" s="157"/>
      <c r="S662" s="157"/>
      <c r="T662" s="157"/>
      <c r="U662" s="157"/>
      <c r="V662" s="157"/>
      <c r="W662" s="157"/>
      <c r="X662" s="157"/>
      <c r="Y662" s="157"/>
      <c r="Z662" s="157"/>
      <c r="AA662" s="157"/>
      <c r="AB662" s="157"/>
      <c r="AC662" s="157"/>
      <c r="AD662" s="157"/>
      <c r="AE662" s="157"/>
      <c r="AF662" s="157"/>
      <c r="AG662" s="157"/>
      <c r="AH662" s="157"/>
      <c r="AI662" s="157"/>
      <c r="AJ662" s="157"/>
      <c r="AK662" s="157"/>
      <c r="AL662" s="157"/>
      <c r="AM662" s="157"/>
      <c r="AN662" s="157"/>
      <c r="AO662" s="157"/>
      <c r="AP662" s="157"/>
      <c r="AQ662" s="157"/>
      <c r="AR662" s="157"/>
      <c r="AS662" s="157"/>
      <c r="AT662" s="157"/>
      <c r="AU662" s="157"/>
      <c r="AV662" s="157"/>
      <c r="AW662" s="157"/>
      <c r="AX662" s="157"/>
      <c r="AY662" s="157"/>
      <c r="AZ662" s="157"/>
      <c r="BA662" s="157"/>
      <c r="BB662" s="157"/>
      <c r="BC662" s="157"/>
      <c r="BD662" s="157"/>
      <c r="BE662" s="157"/>
      <c r="BF662" s="157"/>
      <c r="BG662" s="157"/>
      <c r="BH662" s="157"/>
      <c r="BI662" s="157"/>
      <c r="BJ662" s="157"/>
      <c r="BK662" s="157"/>
      <c r="BL662" s="157"/>
      <c r="BM662" s="157"/>
      <c r="BN662" s="157"/>
      <c r="BO662" s="157"/>
      <c r="BP662" s="157"/>
      <c r="BQ662" s="157"/>
      <c r="BR662" s="157"/>
      <c r="BS662" s="157"/>
      <c r="BT662" s="157"/>
      <c r="BU662" s="157"/>
      <c r="BV662" s="157"/>
      <c r="BW662" s="157"/>
      <c r="BX662" s="157"/>
      <c r="BY662" s="157"/>
      <c r="BZ662" s="157"/>
      <c r="CA662" s="157"/>
      <c r="CB662" s="157"/>
      <c r="CC662" s="157"/>
      <c r="CD662" s="157"/>
      <c r="CE662" s="157"/>
      <c r="CF662" s="157"/>
      <c r="CG662" s="157"/>
    </row>
    <row r="663" spans="1:85" ht="15">
      <c r="A663" s="157"/>
      <c r="B663" s="157"/>
      <c r="C663" s="157"/>
      <c r="D663" s="157"/>
      <c r="E663" s="155"/>
      <c r="F663" s="155"/>
      <c r="G663" s="155"/>
      <c r="H663" s="155"/>
      <c r="I663" s="155"/>
      <c r="J663" s="155"/>
      <c r="K663" s="155"/>
      <c r="L663" s="155"/>
      <c r="M663" s="157"/>
      <c r="N663" s="157"/>
      <c r="O663" s="157"/>
      <c r="P663" s="157"/>
      <c r="Q663" s="157"/>
      <c r="R663" s="157"/>
      <c r="S663" s="157"/>
      <c r="T663" s="157"/>
      <c r="U663" s="157"/>
      <c r="V663" s="157"/>
      <c r="W663" s="157"/>
      <c r="X663" s="157"/>
      <c r="Y663" s="157"/>
      <c r="Z663" s="157"/>
      <c r="AA663" s="157"/>
      <c r="AB663" s="157"/>
      <c r="AC663" s="157"/>
      <c r="AD663" s="157"/>
      <c r="AE663" s="157"/>
      <c r="AF663" s="157"/>
      <c r="AG663" s="157"/>
      <c r="AH663" s="157"/>
      <c r="AI663" s="157"/>
      <c r="AJ663" s="157"/>
      <c r="AK663" s="157"/>
      <c r="AL663" s="157"/>
      <c r="AM663" s="157"/>
      <c r="AN663" s="157"/>
      <c r="AO663" s="157"/>
      <c r="AP663" s="157"/>
      <c r="AQ663" s="157"/>
      <c r="AR663" s="157"/>
      <c r="AS663" s="157"/>
      <c r="AT663" s="157"/>
      <c r="AU663" s="157"/>
      <c r="AV663" s="157"/>
      <c r="AW663" s="157"/>
      <c r="AX663" s="157"/>
      <c r="AY663" s="157"/>
      <c r="AZ663" s="157"/>
      <c r="BA663" s="157"/>
      <c r="BB663" s="157"/>
      <c r="BC663" s="157"/>
      <c r="BD663" s="157"/>
      <c r="BE663" s="157"/>
      <c r="BF663" s="157"/>
      <c r="BG663" s="157"/>
      <c r="BH663" s="157"/>
      <c r="BI663" s="157"/>
      <c r="BJ663" s="157"/>
      <c r="BK663" s="157"/>
      <c r="BL663" s="157"/>
      <c r="BM663" s="157"/>
      <c r="BN663" s="157"/>
      <c r="BO663" s="157"/>
      <c r="BP663" s="157"/>
      <c r="BQ663" s="157"/>
      <c r="BR663" s="157"/>
      <c r="BS663" s="157"/>
      <c r="BT663" s="157"/>
      <c r="BU663" s="157"/>
      <c r="BV663" s="157"/>
      <c r="BW663" s="157"/>
      <c r="BX663" s="157"/>
      <c r="BY663" s="157"/>
      <c r="BZ663" s="157"/>
      <c r="CA663" s="157"/>
      <c r="CB663" s="157"/>
      <c r="CC663" s="157"/>
      <c r="CD663" s="157"/>
      <c r="CE663" s="157"/>
      <c r="CF663" s="157"/>
      <c r="CG663" s="157"/>
    </row>
    <row r="664" spans="1:85" ht="15">
      <c r="A664" s="157"/>
      <c r="B664" s="157"/>
      <c r="C664" s="157"/>
      <c r="D664" s="157"/>
      <c r="E664" s="155"/>
      <c r="F664" s="155"/>
      <c r="G664" s="155"/>
      <c r="H664" s="155"/>
      <c r="I664" s="155"/>
      <c r="J664" s="155"/>
      <c r="K664" s="155"/>
      <c r="L664" s="155"/>
      <c r="M664" s="157"/>
      <c r="N664" s="157"/>
      <c r="O664" s="157"/>
      <c r="P664" s="157"/>
      <c r="Q664" s="157"/>
      <c r="R664" s="157"/>
      <c r="S664" s="157"/>
      <c r="T664" s="157"/>
      <c r="U664" s="157"/>
      <c r="V664" s="157"/>
      <c r="W664" s="157"/>
      <c r="X664" s="157"/>
      <c r="Y664" s="157"/>
      <c r="Z664" s="157"/>
      <c r="AA664" s="157"/>
      <c r="AB664" s="157"/>
      <c r="AC664" s="157"/>
      <c r="AD664" s="157"/>
      <c r="AE664" s="157"/>
      <c r="AF664" s="157"/>
      <c r="AG664" s="157"/>
      <c r="AH664" s="157"/>
      <c r="AI664" s="157"/>
      <c r="AJ664" s="157"/>
      <c r="AK664" s="157"/>
      <c r="AL664" s="157"/>
      <c r="AM664" s="157"/>
      <c r="AN664" s="157"/>
      <c r="AO664" s="157"/>
      <c r="AP664" s="157"/>
      <c r="AQ664" s="157"/>
      <c r="AR664" s="157"/>
      <c r="AS664" s="157"/>
      <c r="AT664" s="157"/>
      <c r="AU664" s="157"/>
      <c r="AV664" s="157"/>
      <c r="AW664" s="157"/>
      <c r="AX664" s="157"/>
      <c r="AY664" s="157"/>
      <c r="AZ664" s="157"/>
      <c r="BA664" s="157"/>
      <c r="BB664" s="157"/>
      <c r="BC664" s="157"/>
      <c r="BD664" s="157"/>
      <c r="BE664" s="157"/>
      <c r="BF664" s="157"/>
      <c r="BG664" s="157"/>
      <c r="BH664" s="157"/>
      <c r="BI664" s="157"/>
      <c r="BJ664" s="157"/>
      <c r="BK664" s="157"/>
      <c r="BL664" s="157"/>
      <c r="BM664" s="157"/>
      <c r="BN664" s="157"/>
      <c r="BO664" s="157"/>
      <c r="BP664" s="157"/>
      <c r="BQ664" s="157"/>
      <c r="BR664" s="157"/>
      <c r="BS664" s="157"/>
      <c r="BT664" s="157"/>
      <c r="BU664" s="157"/>
      <c r="BV664" s="157"/>
      <c r="BW664" s="157"/>
      <c r="BX664" s="157"/>
      <c r="BY664" s="157"/>
      <c r="BZ664" s="157"/>
      <c r="CA664" s="157"/>
      <c r="CB664" s="157"/>
      <c r="CC664" s="157"/>
      <c r="CD664" s="157"/>
      <c r="CE664" s="157"/>
      <c r="CF664" s="157"/>
      <c r="CG664" s="157"/>
    </row>
    <row r="665" spans="1:85" ht="15">
      <c r="A665" s="157"/>
      <c r="B665" s="157"/>
      <c r="C665" s="157"/>
      <c r="D665" s="157"/>
      <c r="E665" s="155"/>
      <c r="F665" s="155"/>
      <c r="G665" s="155"/>
      <c r="H665" s="155"/>
      <c r="I665" s="155"/>
      <c r="J665" s="155"/>
      <c r="K665" s="155"/>
      <c r="L665" s="155"/>
      <c r="M665" s="157"/>
      <c r="N665" s="157"/>
      <c r="O665" s="157"/>
      <c r="P665" s="157"/>
      <c r="Q665" s="157"/>
      <c r="R665" s="157"/>
      <c r="S665" s="157"/>
      <c r="T665" s="157"/>
      <c r="U665" s="157"/>
      <c r="V665" s="157"/>
      <c r="W665" s="157"/>
      <c r="X665" s="157"/>
      <c r="Y665" s="157"/>
      <c r="Z665" s="157"/>
      <c r="AA665" s="157"/>
      <c r="AB665" s="157"/>
      <c r="AC665" s="157"/>
      <c r="AD665" s="157"/>
      <c r="AE665" s="157"/>
      <c r="AF665" s="157"/>
      <c r="AG665" s="157"/>
      <c r="AH665" s="157"/>
      <c r="AI665" s="157"/>
      <c r="AJ665" s="157"/>
      <c r="AK665" s="157"/>
      <c r="AL665" s="157"/>
      <c r="AM665" s="157"/>
      <c r="AN665" s="157"/>
      <c r="AO665" s="157"/>
      <c r="AP665" s="157"/>
      <c r="AQ665" s="157"/>
      <c r="AR665" s="157"/>
      <c r="AS665" s="157"/>
      <c r="AT665" s="157"/>
      <c r="AU665" s="157"/>
      <c r="AV665" s="157"/>
      <c r="AW665" s="157"/>
      <c r="AX665" s="157"/>
      <c r="AY665" s="157"/>
      <c r="AZ665" s="157"/>
      <c r="BA665" s="157"/>
      <c r="BB665" s="157"/>
      <c r="BC665" s="157"/>
      <c r="BD665" s="157"/>
      <c r="BE665" s="157"/>
      <c r="BF665" s="157"/>
      <c r="BG665" s="157"/>
      <c r="BH665" s="157"/>
      <c r="BI665" s="157"/>
      <c r="BJ665" s="157"/>
      <c r="BK665" s="157"/>
      <c r="BL665" s="157"/>
      <c r="BM665" s="157"/>
      <c r="BN665" s="157"/>
      <c r="BO665" s="157"/>
      <c r="BP665" s="157"/>
      <c r="BQ665" s="157"/>
      <c r="BR665" s="157"/>
      <c r="BS665" s="157"/>
      <c r="BT665" s="157"/>
      <c r="BU665" s="157"/>
      <c r="BV665" s="157"/>
      <c r="BW665" s="157"/>
      <c r="BX665" s="157"/>
      <c r="BY665" s="157"/>
      <c r="BZ665" s="157"/>
      <c r="CA665" s="157"/>
      <c r="CB665" s="157"/>
      <c r="CC665" s="157"/>
      <c r="CD665" s="157"/>
      <c r="CE665" s="157"/>
      <c r="CF665" s="157"/>
      <c r="CG665" s="157"/>
    </row>
    <row r="666" spans="1:85" ht="15">
      <c r="A666" s="157"/>
      <c r="B666" s="157"/>
      <c r="C666" s="157"/>
      <c r="D666" s="157"/>
      <c r="E666" s="155"/>
      <c r="F666" s="155"/>
      <c r="G666" s="155"/>
      <c r="H666" s="155"/>
      <c r="I666" s="155"/>
      <c r="J666" s="155"/>
      <c r="K666" s="155"/>
      <c r="L666" s="155"/>
      <c r="M666" s="157"/>
      <c r="N666" s="157"/>
      <c r="O666" s="157"/>
      <c r="P666" s="157"/>
      <c r="Q666" s="157"/>
      <c r="R666" s="157"/>
      <c r="S666" s="157"/>
      <c r="T666" s="157"/>
      <c r="U666" s="157"/>
      <c r="V666" s="157"/>
      <c r="W666" s="157"/>
      <c r="X666" s="157"/>
      <c r="Y666" s="157"/>
      <c r="Z666" s="157"/>
      <c r="AA666" s="157"/>
      <c r="AB666" s="157"/>
      <c r="AC666" s="157"/>
      <c r="AD666" s="157"/>
      <c r="AE666" s="157"/>
      <c r="AF666" s="157"/>
      <c r="AG666" s="157"/>
      <c r="AH666" s="157"/>
      <c r="AI666" s="157"/>
      <c r="AJ666" s="157"/>
      <c r="AK666" s="157"/>
      <c r="AL666" s="157"/>
      <c r="AM666" s="157"/>
      <c r="AN666" s="157"/>
      <c r="AO666" s="157"/>
      <c r="AP666" s="157"/>
      <c r="AQ666" s="157"/>
      <c r="AR666" s="157"/>
      <c r="AS666" s="157"/>
      <c r="AT666" s="157"/>
      <c r="AU666" s="157"/>
      <c r="AV666" s="157"/>
      <c r="AW666" s="157"/>
      <c r="AX666" s="157"/>
      <c r="AY666" s="157"/>
      <c r="AZ666" s="157"/>
      <c r="BA666" s="157"/>
      <c r="BB666" s="157"/>
      <c r="BC666" s="157"/>
      <c r="BD666" s="157"/>
      <c r="BE666" s="157"/>
      <c r="BF666" s="157"/>
      <c r="BG666" s="157"/>
      <c r="BH666" s="157"/>
      <c r="BI666" s="157"/>
      <c r="BJ666" s="157"/>
      <c r="BK666" s="157"/>
      <c r="BL666" s="157"/>
      <c r="BM666" s="157"/>
      <c r="BN666" s="157"/>
      <c r="BO666" s="157"/>
      <c r="BP666" s="157"/>
      <c r="BQ666" s="157"/>
      <c r="BR666" s="157"/>
      <c r="BS666" s="157"/>
      <c r="BT666" s="157"/>
      <c r="BU666" s="157"/>
      <c r="BV666" s="157"/>
      <c r="BW666" s="157"/>
      <c r="BX666" s="157"/>
      <c r="BY666" s="157"/>
      <c r="BZ666" s="157"/>
      <c r="CA666" s="157"/>
      <c r="CB666" s="157"/>
      <c r="CC666" s="157"/>
      <c r="CD666" s="157"/>
      <c r="CE666" s="157"/>
      <c r="CF666" s="157"/>
      <c r="CG666" s="157"/>
    </row>
    <row r="667" spans="1:85" ht="15">
      <c r="A667" s="157"/>
      <c r="B667" s="157"/>
      <c r="C667" s="157"/>
      <c r="D667" s="157"/>
      <c r="E667" s="155"/>
      <c r="F667" s="155"/>
      <c r="G667" s="155"/>
      <c r="H667" s="155"/>
      <c r="I667" s="155"/>
      <c r="J667" s="155"/>
      <c r="K667" s="155"/>
      <c r="L667" s="155"/>
      <c r="M667" s="157"/>
      <c r="N667" s="157"/>
      <c r="O667" s="157"/>
      <c r="P667" s="157"/>
      <c r="Q667" s="157"/>
      <c r="R667" s="157"/>
      <c r="S667" s="157"/>
      <c r="T667" s="157"/>
      <c r="U667" s="157"/>
      <c r="V667" s="157"/>
      <c r="W667" s="157"/>
      <c r="X667" s="157"/>
      <c r="Y667" s="157"/>
      <c r="Z667" s="157"/>
      <c r="AA667" s="157"/>
      <c r="AB667" s="157"/>
      <c r="AC667" s="157"/>
      <c r="AD667" s="157"/>
      <c r="AE667" s="157"/>
      <c r="AF667" s="157"/>
      <c r="AG667" s="157"/>
      <c r="AH667" s="157"/>
      <c r="AI667" s="157"/>
      <c r="AJ667" s="157"/>
      <c r="AK667" s="157"/>
      <c r="AL667" s="157"/>
      <c r="AM667" s="157"/>
      <c r="AN667" s="157"/>
      <c r="AO667" s="157"/>
      <c r="AP667" s="157"/>
      <c r="AQ667" s="157"/>
      <c r="AR667" s="157"/>
      <c r="AS667" s="157"/>
      <c r="AT667" s="157"/>
      <c r="AU667" s="157"/>
      <c r="AV667" s="157"/>
      <c r="AW667" s="157"/>
      <c r="AX667" s="157"/>
      <c r="AY667" s="157"/>
      <c r="AZ667" s="157"/>
      <c r="BA667" s="157"/>
      <c r="BB667" s="157"/>
      <c r="BC667" s="157"/>
      <c r="BD667" s="157"/>
      <c r="BE667" s="157"/>
      <c r="BF667" s="157"/>
      <c r="BG667" s="157"/>
      <c r="BH667" s="157"/>
      <c r="BI667" s="157"/>
      <c r="BJ667" s="157"/>
      <c r="BK667" s="157"/>
      <c r="BL667" s="157"/>
      <c r="BM667" s="157"/>
      <c r="BN667" s="157"/>
      <c r="BO667" s="157"/>
      <c r="BP667" s="157"/>
      <c r="BQ667" s="157"/>
      <c r="BR667" s="157"/>
      <c r="BS667" s="157"/>
      <c r="BT667" s="157"/>
      <c r="BU667" s="157"/>
      <c r="BV667" s="157"/>
      <c r="BW667" s="157"/>
      <c r="BX667" s="157"/>
      <c r="BY667" s="157"/>
      <c r="BZ667" s="157"/>
      <c r="CA667" s="157"/>
      <c r="CB667" s="157"/>
      <c r="CC667" s="157"/>
      <c r="CD667" s="157"/>
      <c r="CE667" s="157"/>
      <c r="CF667" s="157"/>
      <c r="CG667" s="157"/>
    </row>
    <row r="668" spans="1:85" ht="15">
      <c r="A668" s="157"/>
      <c r="B668" s="157"/>
      <c r="C668" s="157"/>
      <c r="D668" s="157"/>
      <c r="E668" s="155"/>
      <c r="F668" s="155"/>
      <c r="G668" s="155"/>
      <c r="H668" s="155"/>
      <c r="I668" s="155"/>
      <c r="J668" s="155"/>
      <c r="K668" s="155"/>
      <c r="L668" s="155"/>
      <c r="M668" s="157"/>
      <c r="N668" s="157"/>
      <c r="O668" s="157"/>
      <c r="P668" s="157"/>
      <c r="Q668" s="157"/>
      <c r="R668" s="157"/>
      <c r="S668" s="157"/>
      <c r="T668" s="157"/>
      <c r="U668" s="157"/>
      <c r="V668" s="157"/>
      <c r="W668" s="157"/>
      <c r="X668" s="157"/>
      <c r="Y668" s="157"/>
      <c r="Z668" s="157"/>
      <c r="AA668" s="157"/>
      <c r="AB668" s="157"/>
      <c r="AC668" s="157"/>
      <c r="AD668" s="157"/>
      <c r="AE668" s="157"/>
      <c r="AF668" s="157"/>
      <c r="AG668" s="157"/>
      <c r="AH668" s="157"/>
      <c r="AI668" s="157"/>
      <c r="AJ668" s="157"/>
      <c r="AK668" s="157"/>
      <c r="AL668" s="157"/>
      <c r="AM668" s="157"/>
      <c r="AN668" s="157"/>
      <c r="AO668" s="157"/>
      <c r="AP668" s="157"/>
      <c r="AQ668" s="157"/>
      <c r="AR668" s="157"/>
      <c r="AS668" s="157"/>
      <c r="AT668" s="157"/>
      <c r="AU668" s="157"/>
      <c r="AV668" s="157"/>
      <c r="AW668" s="157"/>
      <c r="AX668" s="157"/>
      <c r="AY668" s="157"/>
      <c r="AZ668" s="157"/>
      <c r="BA668" s="157"/>
      <c r="BB668" s="157"/>
      <c r="BC668" s="157"/>
      <c r="BD668" s="157"/>
      <c r="BE668" s="157"/>
      <c r="BF668" s="157"/>
      <c r="BG668" s="157"/>
      <c r="BH668" s="157"/>
      <c r="BI668" s="157"/>
      <c r="BJ668" s="157"/>
      <c r="BK668" s="157"/>
      <c r="BL668" s="157"/>
      <c r="BM668" s="157"/>
      <c r="BN668" s="157"/>
      <c r="BO668" s="157"/>
      <c r="BP668" s="157"/>
      <c r="BQ668" s="157"/>
      <c r="BR668" s="157"/>
      <c r="BS668" s="157"/>
      <c r="BT668" s="157"/>
      <c r="BU668" s="157"/>
      <c r="BV668" s="157"/>
      <c r="BW668" s="157"/>
      <c r="BX668" s="157"/>
      <c r="BY668" s="157"/>
      <c r="BZ668" s="157"/>
      <c r="CA668" s="157"/>
      <c r="CB668" s="157"/>
      <c r="CC668" s="157"/>
      <c r="CD668" s="157"/>
      <c r="CE668" s="157"/>
      <c r="CF668" s="157"/>
      <c r="CG668" s="157"/>
    </row>
    <row r="669" spans="1:85" ht="15">
      <c r="A669" s="157"/>
      <c r="B669" s="157"/>
      <c r="C669" s="157"/>
      <c r="D669" s="157"/>
      <c r="E669" s="155"/>
      <c r="F669" s="155"/>
      <c r="G669" s="155"/>
      <c r="H669" s="155"/>
      <c r="I669" s="155"/>
      <c r="J669" s="155"/>
      <c r="K669" s="155"/>
      <c r="L669" s="155"/>
      <c r="M669" s="157"/>
      <c r="N669" s="157"/>
      <c r="O669" s="157"/>
      <c r="P669" s="157"/>
      <c r="Q669" s="157"/>
      <c r="R669" s="157"/>
      <c r="S669" s="157"/>
      <c r="T669" s="157"/>
      <c r="U669" s="157"/>
      <c r="V669" s="157"/>
      <c r="W669" s="157"/>
      <c r="X669" s="157"/>
      <c r="Y669" s="157"/>
      <c r="Z669" s="157"/>
      <c r="AA669" s="157"/>
      <c r="AB669" s="157"/>
      <c r="AC669" s="157"/>
      <c r="AD669" s="157"/>
      <c r="AE669" s="157"/>
      <c r="AF669" s="157"/>
      <c r="AG669" s="157"/>
      <c r="AH669" s="157"/>
      <c r="AI669" s="157"/>
      <c r="AJ669" s="157"/>
      <c r="AK669" s="157"/>
      <c r="AL669" s="157"/>
      <c r="AM669" s="157"/>
      <c r="AN669" s="157"/>
      <c r="AO669" s="157"/>
      <c r="AP669" s="157"/>
      <c r="AQ669" s="157"/>
      <c r="AR669" s="157"/>
      <c r="AS669" s="157"/>
      <c r="AT669" s="157"/>
      <c r="AU669" s="157"/>
      <c r="AV669" s="157"/>
      <c r="AW669" s="157"/>
      <c r="AX669" s="157"/>
      <c r="AY669" s="157"/>
      <c r="AZ669" s="157"/>
      <c r="BA669" s="157"/>
      <c r="BB669" s="157"/>
      <c r="BC669" s="157"/>
      <c r="BD669" s="157"/>
      <c r="BE669" s="157"/>
      <c r="BF669" s="157"/>
      <c r="BG669" s="157"/>
      <c r="BH669" s="157"/>
      <c r="BI669" s="157"/>
      <c r="BJ669" s="157"/>
      <c r="BK669" s="157"/>
      <c r="BL669" s="157"/>
      <c r="BM669" s="157"/>
      <c r="BN669" s="157"/>
      <c r="BO669" s="157"/>
      <c r="BP669" s="157"/>
      <c r="BQ669" s="157"/>
      <c r="BR669" s="157"/>
      <c r="BS669" s="157"/>
      <c r="BT669" s="157"/>
      <c r="BU669" s="157"/>
      <c r="BV669" s="157"/>
      <c r="BW669" s="157"/>
      <c r="BX669" s="157"/>
      <c r="BY669" s="157"/>
      <c r="BZ669" s="157"/>
      <c r="CA669" s="157"/>
      <c r="CB669" s="157"/>
      <c r="CC669" s="157"/>
      <c r="CD669" s="157"/>
      <c r="CE669" s="157"/>
      <c r="CF669" s="157"/>
      <c r="CG669" s="157"/>
    </row>
    <row r="670" spans="1:85" ht="15">
      <c r="A670" s="157"/>
      <c r="B670" s="157"/>
      <c r="C670" s="157"/>
      <c r="D670" s="157"/>
      <c r="E670" s="155"/>
      <c r="F670" s="155"/>
      <c r="G670" s="155"/>
      <c r="H670" s="155"/>
      <c r="I670" s="155"/>
      <c r="J670" s="155"/>
      <c r="K670" s="155"/>
      <c r="L670" s="155"/>
      <c r="M670" s="157"/>
      <c r="N670" s="157"/>
      <c r="O670" s="157"/>
      <c r="P670" s="157"/>
      <c r="Q670" s="157"/>
      <c r="R670" s="157"/>
      <c r="S670" s="157"/>
      <c r="T670" s="157"/>
      <c r="U670" s="157"/>
      <c r="V670" s="157"/>
      <c r="W670" s="157"/>
      <c r="X670" s="157"/>
      <c r="Y670" s="157"/>
      <c r="Z670" s="157"/>
      <c r="AA670" s="157"/>
      <c r="AB670" s="157"/>
      <c r="AC670" s="157"/>
      <c r="AD670" s="157"/>
      <c r="AE670" s="157"/>
      <c r="AF670" s="157"/>
      <c r="AG670" s="157"/>
      <c r="AH670" s="157"/>
      <c r="AI670" s="157"/>
      <c r="AJ670" s="157"/>
      <c r="AK670" s="157"/>
      <c r="AL670" s="157"/>
      <c r="AM670" s="157"/>
      <c r="AN670" s="157"/>
      <c r="AO670" s="157"/>
      <c r="AP670" s="157"/>
      <c r="AQ670" s="157"/>
      <c r="AR670" s="157"/>
      <c r="AS670" s="157"/>
      <c r="AT670" s="157"/>
      <c r="AU670" s="157"/>
      <c r="AV670" s="157"/>
      <c r="AW670" s="157"/>
      <c r="AX670" s="157"/>
      <c r="AY670" s="157"/>
      <c r="AZ670" s="157"/>
      <c r="BA670" s="157"/>
      <c r="BB670" s="157"/>
      <c r="BC670" s="157"/>
      <c r="BD670" s="157"/>
      <c r="BE670" s="157"/>
      <c r="BF670" s="157"/>
      <c r="BG670" s="157"/>
      <c r="BH670" s="157"/>
      <c r="BI670" s="157"/>
      <c r="BJ670" s="157"/>
      <c r="BK670" s="157"/>
      <c r="BL670" s="157"/>
      <c r="BM670" s="157"/>
      <c r="BN670" s="157"/>
      <c r="BO670" s="157"/>
      <c r="BP670" s="157"/>
      <c r="BQ670" s="157"/>
      <c r="BR670" s="157"/>
      <c r="BS670" s="157"/>
      <c r="BT670" s="157"/>
      <c r="BU670" s="157"/>
      <c r="BV670" s="157"/>
      <c r="BW670" s="157"/>
      <c r="BX670" s="157"/>
      <c r="BY670" s="157"/>
      <c r="BZ670" s="157"/>
      <c r="CA670" s="157"/>
      <c r="CB670" s="157"/>
      <c r="CC670" s="157"/>
      <c r="CD670" s="157"/>
      <c r="CE670" s="157"/>
      <c r="CF670" s="157"/>
      <c r="CG670" s="157"/>
    </row>
    <row r="671" spans="1:85" ht="15">
      <c r="A671" s="157"/>
      <c r="B671" s="157"/>
      <c r="C671" s="157"/>
      <c r="D671" s="157"/>
      <c r="E671" s="155"/>
      <c r="F671" s="155"/>
      <c r="G671" s="155"/>
      <c r="H671" s="155"/>
      <c r="I671" s="155"/>
      <c r="J671" s="155"/>
      <c r="K671" s="155"/>
      <c r="L671" s="155"/>
      <c r="M671" s="157"/>
      <c r="N671" s="157"/>
      <c r="O671" s="157"/>
      <c r="P671" s="157"/>
      <c r="Q671" s="157"/>
      <c r="R671" s="157"/>
      <c r="S671" s="157"/>
      <c r="T671" s="157"/>
      <c r="U671" s="157"/>
      <c r="V671" s="157"/>
      <c r="W671" s="157"/>
      <c r="X671" s="157"/>
      <c r="Y671" s="157"/>
      <c r="Z671" s="157"/>
      <c r="AA671" s="157"/>
      <c r="AB671" s="157"/>
      <c r="AC671" s="157"/>
      <c r="AD671" s="157"/>
      <c r="AE671" s="157"/>
      <c r="AF671" s="157"/>
      <c r="AG671" s="157"/>
      <c r="AH671" s="157"/>
      <c r="AI671" s="157"/>
      <c r="AJ671" s="157"/>
      <c r="AK671" s="157"/>
      <c r="AL671" s="157"/>
      <c r="AM671" s="157"/>
      <c r="AN671" s="157"/>
      <c r="AO671" s="157"/>
      <c r="AP671" s="157"/>
      <c r="AQ671" s="157"/>
      <c r="AR671" s="157"/>
      <c r="AS671" s="157"/>
      <c r="AT671" s="157"/>
      <c r="AU671" s="157"/>
      <c r="AV671" s="157"/>
      <c r="AW671" s="157"/>
      <c r="AX671" s="157"/>
      <c r="AY671" s="157"/>
      <c r="AZ671" s="157"/>
      <c r="BA671" s="157"/>
      <c r="BB671" s="157"/>
      <c r="BC671" s="157"/>
      <c r="BD671" s="157"/>
      <c r="BE671" s="157"/>
      <c r="BF671" s="157"/>
      <c r="BG671" s="157"/>
      <c r="BH671" s="157"/>
      <c r="BI671" s="157"/>
      <c r="BJ671" s="157"/>
      <c r="BK671" s="157"/>
      <c r="BL671" s="157"/>
      <c r="BM671" s="157"/>
      <c r="BN671" s="157"/>
      <c r="BO671" s="157"/>
      <c r="BP671" s="157"/>
      <c r="BQ671" s="157"/>
      <c r="BR671" s="157"/>
      <c r="BS671" s="157"/>
      <c r="BT671" s="157"/>
      <c r="BU671" s="157"/>
      <c r="BV671" s="157"/>
      <c r="BW671" s="157"/>
      <c r="BX671" s="157"/>
      <c r="BY671" s="157"/>
      <c r="BZ671" s="157"/>
      <c r="CA671" s="157"/>
      <c r="CB671" s="157"/>
      <c r="CC671" s="157"/>
      <c r="CD671" s="157"/>
      <c r="CE671" s="157"/>
      <c r="CF671" s="157"/>
      <c r="CG671" s="157"/>
    </row>
    <row r="672" spans="1:85" ht="15">
      <c r="A672" s="157"/>
      <c r="B672" s="157"/>
      <c r="C672" s="157"/>
      <c r="D672" s="157"/>
      <c r="E672" s="155"/>
      <c r="F672" s="155"/>
      <c r="G672" s="155"/>
      <c r="H672" s="155"/>
      <c r="I672" s="155"/>
      <c r="J672" s="155"/>
      <c r="K672" s="155"/>
      <c r="L672" s="155"/>
      <c r="M672" s="157"/>
      <c r="N672" s="157"/>
      <c r="O672" s="157"/>
      <c r="P672" s="157"/>
      <c r="Q672" s="157"/>
      <c r="R672" s="157"/>
      <c r="S672" s="157"/>
      <c r="T672" s="157"/>
      <c r="U672" s="157"/>
      <c r="V672" s="157"/>
      <c r="W672" s="157"/>
      <c r="X672" s="157"/>
      <c r="Y672" s="157"/>
      <c r="Z672" s="157"/>
      <c r="AA672" s="157"/>
      <c r="AB672" s="157"/>
      <c r="AC672" s="157"/>
      <c r="AD672" s="157"/>
      <c r="AE672" s="157"/>
      <c r="AF672" s="157"/>
      <c r="AG672" s="157"/>
      <c r="AH672" s="157"/>
      <c r="AI672" s="157"/>
      <c r="AJ672" s="157"/>
      <c r="AK672" s="157"/>
      <c r="AL672" s="157"/>
      <c r="AM672" s="157"/>
      <c r="AN672" s="157"/>
      <c r="AO672" s="157"/>
      <c r="AP672" s="157"/>
      <c r="AQ672" s="157"/>
      <c r="AR672" s="157"/>
      <c r="AS672" s="157"/>
      <c r="AT672" s="157"/>
      <c r="AU672" s="157"/>
      <c r="AV672" s="157"/>
      <c r="AW672" s="157"/>
      <c r="AX672" s="157"/>
      <c r="AY672" s="157"/>
      <c r="AZ672" s="157"/>
      <c r="BA672" s="157"/>
      <c r="BB672" s="157"/>
      <c r="BC672" s="157"/>
      <c r="BD672" s="157"/>
      <c r="BE672" s="157"/>
      <c r="BF672" s="157"/>
      <c r="BG672" s="157"/>
      <c r="BH672" s="157"/>
      <c r="BI672" s="157"/>
      <c r="BJ672" s="157"/>
      <c r="BK672" s="157"/>
      <c r="BL672" s="157"/>
      <c r="BM672" s="157"/>
      <c r="BN672" s="157"/>
      <c r="BO672" s="157"/>
      <c r="BP672" s="157"/>
      <c r="BQ672" s="157"/>
      <c r="BR672" s="157"/>
      <c r="BS672" s="157"/>
      <c r="BT672" s="157"/>
      <c r="BU672" s="157"/>
      <c r="BV672" s="157"/>
      <c r="BW672" s="157"/>
      <c r="BX672" s="157"/>
      <c r="BY672" s="157"/>
      <c r="BZ672" s="157"/>
      <c r="CA672" s="157"/>
      <c r="CB672" s="157"/>
      <c r="CC672" s="157"/>
      <c r="CD672" s="157"/>
      <c r="CE672" s="157"/>
      <c r="CF672" s="157"/>
      <c r="CG672" s="157"/>
    </row>
    <row r="673" spans="1:85" ht="15">
      <c r="A673" s="157"/>
      <c r="B673" s="157"/>
      <c r="C673" s="157"/>
      <c r="D673" s="157"/>
      <c r="E673" s="155"/>
      <c r="F673" s="155"/>
      <c r="G673" s="155"/>
      <c r="H673" s="155"/>
      <c r="I673" s="155"/>
      <c r="J673" s="155"/>
      <c r="K673" s="155"/>
      <c r="L673" s="155"/>
      <c r="M673" s="157"/>
      <c r="N673" s="157"/>
      <c r="O673" s="157"/>
      <c r="P673" s="157"/>
      <c r="Q673" s="157"/>
      <c r="R673" s="157"/>
      <c r="S673" s="157"/>
      <c r="T673" s="157"/>
      <c r="U673" s="157"/>
      <c r="V673" s="157"/>
      <c r="W673" s="157"/>
      <c r="X673" s="157"/>
      <c r="Y673" s="157"/>
      <c r="Z673" s="157"/>
      <c r="AA673" s="157"/>
      <c r="AB673" s="157"/>
      <c r="AC673" s="157"/>
      <c r="AD673" s="157"/>
      <c r="AE673" s="157"/>
      <c r="AF673" s="157"/>
      <c r="AG673" s="157"/>
      <c r="AH673" s="157"/>
      <c r="AI673" s="157"/>
      <c r="AJ673" s="157"/>
      <c r="AK673" s="157"/>
      <c r="AL673" s="157"/>
      <c r="AM673" s="157"/>
      <c r="AN673" s="157"/>
      <c r="AO673" s="157"/>
      <c r="AP673" s="157"/>
      <c r="AQ673" s="157"/>
      <c r="AR673" s="157"/>
      <c r="AS673" s="157"/>
      <c r="AT673" s="157"/>
      <c r="AU673" s="157"/>
      <c r="AV673" s="157"/>
      <c r="AW673" s="157"/>
      <c r="AX673" s="157"/>
      <c r="AY673" s="157"/>
      <c r="AZ673" s="157"/>
      <c r="BA673" s="157"/>
      <c r="BB673" s="157"/>
      <c r="BC673" s="157"/>
      <c r="BD673" s="157"/>
      <c r="BE673" s="157"/>
      <c r="BF673" s="157"/>
      <c r="BG673" s="157"/>
      <c r="BH673" s="157"/>
      <c r="BI673" s="157"/>
      <c r="BJ673" s="157"/>
      <c r="BK673" s="157"/>
      <c r="BL673" s="157"/>
      <c r="BM673" s="157"/>
      <c r="BN673" s="157"/>
      <c r="BO673" s="157"/>
      <c r="BP673" s="157"/>
      <c r="BQ673" s="157"/>
      <c r="BR673" s="157"/>
      <c r="BS673" s="157"/>
      <c r="BT673" s="157"/>
      <c r="BU673" s="157"/>
      <c r="BV673" s="157"/>
      <c r="BW673" s="157"/>
      <c r="BX673" s="157"/>
      <c r="BY673" s="157"/>
      <c r="BZ673" s="157"/>
      <c r="CA673" s="157"/>
      <c r="CB673" s="157"/>
      <c r="CC673" s="157"/>
      <c r="CD673" s="157"/>
      <c r="CE673" s="157"/>
      <c r="CF673" s="157"/>
      <c r="CG673" s="157"/>
    </row>
    <row r="674" spans="1:85" ht="15">
      <c r="A674" s="157"/>
      <c r="B674" s="157"/>
      <c r="C674" s="157"/>
      <c r="D674" s="157"/>
      <c r="E674" s="155"/>
      <c r="F674" s="155"/>
      <c r="G674" s="155"/>
      <c r="H674" s="155"/>
      <c r="I674" s="155"/>
      <c r="J674" s="155"/>
      <c r="K674" s="155"/>
      <c r="L674" s="155"/>
      <c r="M674" s="157"/>
      <c r="N674" s="157"/>
      <c r="O674" s="157"/>
      <c r="P674" s="157"/>
      <c r="Q674" s="157"/>
      <c r="R674" s="157"/>
      <c r="S674" s="157"/>
      <c r="T674" s="157"/>
      <c r="U674" s="157"/>
      <c r="V674" s="157"/>
      <c r="W674" s="157"/>
      <c r="X674" s="157"/>
      <c r="Y674" s="157"/>
      <c r="Z674" s="157"/>
      <c r="AA674" s="157"/>
      <c r="AB674" s="157"/>
      <c r="AC674" s="157"/>
      <c r="AD674" s="157"/>
      <c r="AE674" s="157"/>
      <c r="AF674" s="157"/>
      <c r="AG674" s="157"/>
      <c r="AH674" s="157"/>
      <c r="AI674" s="157"/>
      <c r="AJ674" s="157"/>
      <c r="AK674" s="157"/>
      <c r="AL674" s="157"/>
      <c r="AM674" s="157"/>
      <c r="AN674" s="157"/>
      <c r="AO674" s="157"/>
      <c r="AP674" s="157"/>
      <c r="AQ674" s="157"/>
      <c r="AR674" s="157"/>
      <c r="AS674" s="157"/>
      <c r="AT674" s="157"/>
      <c r="AU674" s="157"/>
      <c r="AV674" s="157"/>
      <c r="AW674" s="157"/>
      <c r="AX674" s="157"/>
      <c r="AY674" s="157"/>
      <c r="AZ674" s="157"/>
      <c r="BA674" s="157"/>
      <c r="BB674" s="157"/>
      <c r="BC674" s="157"/>
      <c r="BD674" s="157"/>
      <c r="BE674" s="157"/>
      <c r="BF674" s="157"/>
      <c r="BG674" s="157"/>
      <c r="BH674" s="157"/>
      <c r="BI674" s="157"/>
      <c r="BJ674" s="157"/>
      <c r="BK674" s="157"/>
      <c r="BL674" s="157"/>
      <c r="BM674" s="157"/>
      <c r="BN674" s="157"/>
      <c r="BO674" s="157"/>
      <c r="BP674" s="157"/>
      <c r="BQ674" s="157"/>
      <c r="BR674" s="157"/>
      <c r="BS674" s="157"/>
      <c r="BT674" s="157"/>
      <c r="BU674" s="157"/>
      <c r="BV674" s="157"/>
      <c r="BW674" s="157"/>
      <c r="BX674" s="157"/>
      <c r="BY674" s="157"/>
      <c r="BZ674" s="157"/>
      <c r="CA674" s="157"/>
      <c r="CB674" s="157"/>
      <c r="CC674" s="157"/>
      <c r="CD674" s="157"/>
      <c r="CE674" s="157"/>
      <c r="CF674" s="157"/>
      <c r="CG674" s="157"/>
    </row>
    <row r="675" spans="1:85" ht="15">
      <c r="A675" s="157"/>
      <c r="B675" s="157"/>
      <c r="C675" s="157"/>
      <c r="D675" s="157"/>
      <c r="E675" s="155"/>
      <c r="F675" s="155"/>
      <c r="G675" s="155"/>
      <c r="H675" s="155"/>
      <c r="I675" s="155"/>
      <c r="J675" s="155"/>
      <c r="K675" s="155"/>
      <c r="L675" s="155"/>
      <c r="M675" s="157"/>
      <c r="N675" s="157"/>
      <c r="O675" s="157"/>
      <c r="P675" s="157"/>
      <c r="Q675" s="157"/>
      <c r="R675" s="157"/>
      <c r="S675" s="157"/>
      <c r="T675" s="157"/>
      <c r="U675" s="157"/>
      <c r="V675" s="157"/>
      <c r="W675" s="157"/>
      <c r="X675" s="157"/>
      <c r="Y675" s="157"/>
      <c r="Z675" s="157"/>
      <c r="AA675" s="157"/>
      <c r="AB675" s="157"/>
      <c r="AC675" s="157"/>
      <c r="AD675" s="157"/>
      <c r="AE675" s="157"/>
      <c r="AF675" s="157"/>
      <c r="AG675" s="157"/>
      <c r="AH675" s="157"/>
      <c r="AI675" s="157"/>
      <c r="AJ675" s="157"/>
      <c r="AK675" s="157"/>
      <c r="AL675" s="157"/>
      <c r="AM675" s="157"/>
      <c r="AN675" s="157"/>
      <c r="AO675" s="157"/>
      <c r="AP675" s="157"/>
      <c r="AQ675" s="157"/>
      <c r="AR675" s="157"/>
      <c r="AS675" s="157"/>
      <c r="AT675" s="157"/>
      <c r="AU675" s="157"/>
      <c r="AV675" s="157"/>
      <c r="AW675" s="157"/>
      <c r="AX675" s="157"/>
      <c r="AY675" s="157"/>
      <c r="AZ675" s="157"/>
      <c r="BA675" s="157"/>
      <c r="BB675" s="157"/>
      <c r="BC675" s="157"/>
      <c r="BD675" s="157"/>
      <c r="BE675" s="157"/>
      <c r="BF675" s="157"/>
      <c r="BG675" s="157"/>
      <c r="BH675" s="157"/>
      <c r="BI675" s="157"/>
      <c r="BJ675" s="157"/>
      <c r="BK675" s="157"/>
      <c r="BL675" s="157"/>
      <c r="BM675" s="157"/>
      <c r="BN675" s="157"/>
      <c r="BO675" s="157"/>
      <c r="BP675" s="157"/>
      <c r="BQ675" s="157"/>
      <c r="BR675" s="157"/>
      <c r="BS675" s="157"/>
      <c r="BT675" s="157"/>
      <c r="BU675" s="157"/>
      <c r="BV675" s="157"/>
      <c r="BW675" s="157"/>
      <c r="BX675" s="157"/>
      <c r="BY675" s="157"/>
      <c r="BZ675" s="157"/>
      <c r="CA675" s="157"/>
      <c r="CB675" s="157"/>
      <c r="CC675" s="157"/>
      <c r="CD675" s="157"/>
      <c r="CE675" s="157"/>
      <c r="CF675" s="157"/>
      <c r="CG675" s="157"/>
    </row>
    <row r="676" spans="1:85" ht="15">
      <c r="A676" s="157"/>
      <c r="B676" s="157"/>
      <c r="C676" s="157"/>
      <c r="D676" s="157"/>
      <c r="E676" s="155"/>
      <c r="F676" s="155"/>
      <c r="G676" s="155"/>
      <c r="H676" s="155"/>
      <c r="I676" s="155"/>
      <c r="J676" s="155"/>
      <c r="K676" s="155"/>
      <c r="L676" s="155"/>
      <c r="M676" s="157"/>
      <c r="N676" s="157"/>
      <c r="O676" s="157"/>
      <c r="P676" s="157"/>
      <c r="Q676" s="157"/>
      <c r="R676" s="157"/>
      <c r="S676" s="157"/>
      <c r="T676" s="157"/>
      <c r="U676" s="157"/>
      <c r="V676" s="157"/>
      <c r="W676" s="157"/>
      <c r="X676" s="157"/>
      <c r="Y676" s="157"/>
      <c r="Z676" s="157"/>
      <c r="AA676" s="157"/>
      <c r="AB676" s="157"/>
      <c r="AC676" s="157"/>
      <c r="AD676" s="157"/>
      <c r="AE676" s="157"/>
      <c r="AF676" s="157"/>
      <c r="AG676" s="157"/>
      <c r="AH676" s="157"/>
      <c r="AI676" s="157"/>
      <c r="AJ676" s="157"/>
      <c r="AK676" s="157"/>
      <c r="AL676" s="157"/>
      <c r="AM676" s="157"/>
      <c r="AN676" s="157"/>
      <c r="AO676" s="157"/>
      <c r="AP676" s="157"/>
      <c r="AQ676" s="157"/>
      <c r="AR676" s="157"/>
      <c r="AS676" s="157"/>
      <c r="AT676" s="157"/>
      <c r="AU676" s="157"/>
      <c r="AV676" s="157"/>
      <c r="AW676" s="157"/>
      <c r="AX676" s="157"/>
      <c r="AY676" s="157"/>
      <c r="AZ676" s="157"/>
      <c r="BA676" s="157"/>
      <c r="BB676" s="157"/>
      <c r="BC676" s="157"/>
      <c r="BD676" s="157"/>
      <c r="BE676" s="157"/>
      <c r="BF676" s="157"/>
      <c r="BG676" s="157"/>
      <c r="BH676" s="157"/>
      <c r="BI676" s="157"/>
      <c r="BJ676" s="157"/>
      <c r="BK676" s="157"/>
      <c r="BL676" s="157"/>
      <c r="BM676" s="157"/>
      <c r="BN676" s="157"/>
      <c r="BO676" s="157"/>
      <c r="BP676" s="157"/>
      <c r="BQ676" s="157"/>
      <c r="BR676" s="157"/>
      <c r="BS676" s="157"/>
      <c r="BT676" s="157"/>
      <c r="BU676" s="157"/>
      <c r="BV676" s="157"/>
      <c r="BW676" s="157"/>
      <c r="BX676" s="157"/>
      <c r="BY676" s="157"/>
      <c r="BZ676" s="157"/>
      <c r="CA676" s="157"/>
      <c r="CB676" s="157"/>
      <c r="CC676" s="157"/>
      <c r="CD676" s="157"/>
      <c r="CE676" s="157"/>
      <c r="CF676" s="157"/>
      <c r="CG676" s="157"/>
    </row>
    <row r="677" spans="1:85" ht="15">
      <c r="A677" s="157"/>
      <c r="B677" s="157"/>
      <c r="C677" s="157"/>
      <c r="D677" s="157"/>
      <c r="E677" s="155"/>
      <c r="F677" s="155"/>
      <c r="G677" s="155"/>
      <c r="H677" s="155"/>
      <c r="I677" s="155"/>
      <c r="J677" s="155"/>
      <c r="K677" s="155"/>
      <c r="L677" s="155"/>
      <c r="M677" s="157"/>
      <c r="N677" s="157"/>
      <c r="O677" s="157"/>
      <c r="P677" s="157"/>
      <c r="Q677" s="157"/>
      <c r="R677" s="157"/>
      <c r="S677" s="157"/>
      <c r="T677" s="157"/>
      <c r="U677" s="157"/>
      <c r="V677" s="157"/>
      <c r="W677" s="157"/>
      <c r="X677" s="157"/>
      <c r="Y677" s="157"/>
      <c r="Z677" s="157"/>
      <c r="AA677" s="157"/>
      <c r="AB677" s="157"/>
      <c r="AC677" s="157"/>
      <c r="AD677" s="157"/>
      <c r="AE677" s="157"/>
      <c r="AF677" s="157"/>
      <c r="AG677" s="157"/>
      <c r="AH677" s="157"/>
      <c r="AI677" s="157"/>
      <c r="AJ677" s="157"/>
      <c r="AK677" s="157"/>
      <c r="AL677" s="157"/>
      <c r="AM677" s="157"/>
      <c r="AN677" s="157"/>
      <c r="AO677" s="157"/>
      <c r="AP677" s="157"/>
      <c r="AQ677" s="157"/>
      <c r="AR677" s="157"/>
      <c r="AS677" s="157"/>
      <c r="AT677" s="157"/>
      <c r="AU677" s="157"/>
      <c r="AV677" s="157"/>
      <c r="AW677" s="157"/>
      <c r="AX677" s="157"/>
      <c r="AY677" s="157"/>
      <c r="AZ677" s="157"/>
      <c r="BA677" s="157"/>
      <c r="BB677" s="157"/>
      <c r="BC677" s="157"/>
      <c r="BD677" s="157"/>
      <c r="BE677" s="157"/>
      <c r="BF677" s="157"/>
      <c r="BG677" s="157"/>
      <c r="BH677" s="157"/>
      <c r="BI677" s="157"/>
      <c r="BJ677" s="157"/>
      <c r="BK677" s="157"/>
      <c r="BL677" s="157"/>
      <c r="BM677" s="157"/>
      <c r="BN677" s="157"/>
      <c r="BO677" s="157"/>
      <c r="BP677" s="157"/>
      <c r="BQ677" s="157"/>
      <c r="BR677" s="157"/>
      <c r="BS677" s="157"/>
      <c r="BT677" s="157"/>
      <c r="BU677" s="157"/>
      <c r="BV677" s="157"/>
      <c r="BW677" s="157"/>
      <c r="BX677" s="157"/>
      <c r="BY677" s="157"/>
      <c r="BZ677" s="157"/>
      <c r="CA677" s="157"/>
      <c r="CB677" s="157"/>
      <c r="CC677" s="157"/>
      <c r="CD677" s="157"/>
      <c r="CE677" s="157"/>
      <c r="CF677" s="157"/>
      <c r="CG677" s="157"/>
    </row>
    <row r="678" spans="1:85" ht="15">
      <c r="A678" s="157"/>
      <c r="B678" s="157"/>
      <c r="C678" s="157"/>
      <c r="D678" s="157"/>
      <c r="E678" s="155"/>
      <c r="F678" s="155"/>
      <c r="G678" s="155"/>
      <c r="H678" s="155"/>
      <c r="I678" s="155"/>
      <c r="J678" s="155"/>
      <c r="K678" s="155"/>
      <c r="L678" s="155"/>
      <c r="M678" s="157"/>
      <c r="N678" s="157"/>
      <c r="O678" s="157"/>
      <c r="P678" s="157"/>
      <c r="Q678" s="157"/>
      <c r="R678" s="157"/>
      <c r="S678" s="157"/>
      <c r="T678" s="157"/>
      <c r="U678" s="157"/>
      <c r="V678" s="157"/>
      <c r="W678" s="157"/>
      <c r="X678" s="157"/>
      <c r="Y678" s="157"/>
      <c r="Z678" s="157"/>
      <c r="AA678" s="157"/>
      <c r="AB678" s="157"/>
      <c r="AC678" s="157"/>
      <c r="AD678" s="157"/>
      <c r="AE678" s="157"/>
      <c r="AF678" s="157"/>
      <c r="AG678" s="157"/>
      <c r="AH678" s="157"/>
      <c r="AI678" s="157"/>
      <c r="AJ678" s="157"/>
      <c r="AK678" s="157"/>
      <c r="AL678" s="157"/>
      <c r="AM678" s="157"/>
      <c r="AN678" s="157"/>
      <c r="AO678" s="157"/>
      <c r="AP678" s="157"/>
      <c r="AQ678" s="157"/>
      <c r="AR678" s="157"/>
      <c r="AS678" s="157"/>
      <c r="AT678" s="157"/>
      <c r="AU678" s="157"/>
      <c r="AV678" s="157"/>
      <c r="AW678" s="157"/>
      <c r="AX678" s="157"/>
      <c r="AY678" s="157"/>
      <c r="AZ678" s="157"/>
      <c r="BA678" s="157"/>
      <c r="BB678" s="157"/>
      <c r="BC678" s="157"/>
      <c r="BD678" s="157"/>
      <c r="BE678" s="157"/>
      <c r="BF678" s="157"/>
      <c r="BG678" s="157"/>
      <c r="BH678" s="157"/>
      <c r="BI678" s="157"/>
      <c r="BJ678" s="157"/>
      <c r="BK678" s="157"/>
      <c r="BL678" s="157"/>
      <c r="BM678" s="157"/>
      <c r="BN678" s="157"/>
      <c r="BO678" s="157"/>
      <c r="BP678" s="157"/>
      <c r="BQ678" s="157"/>
      <c r="BR678" s="157"/>
      <c r="BS678" s="157"/>
      <c r="BT678" s="157"/>
      <c r="BU678" s="157"/>
      <c r="BV678" s="157"/>
      <c r="BW678" s="157"/>
      <c r="BX678" s="157"/>
      <c r="BY678" s="157"/>
      <c r="BZ678" s="157"/>
      <c r="CA678" s="157"/>
      <c r="CB678" s="157"/>
      <c r="CC678" s="157"/>
      <c r="CD678" s="157"/>
      <c r="CE678" s="157"/>
      <c r="CF678" s="157"/>
      <c r="CG678" s="157"/>
    </row>
    <row r="679" spans="1:85" ht="15">
      <c r="A679" s="157"/>
      <c r="B679" s="157"/>
      <c r="C679" s="157"/>
      <c r="D679" s="157"/>
      <c r="E679" s="155"/>
      <c r="F679" s="155"/>
      <c r="G679" s="155"/>
      <c r="H679" s="155"/>
      <c r="I679" s="155"/>
      <c r="J679" s="155"/>
      <c r="K679" s="155"/>
      <c r="L679" s="155"/>
      <c r="M679" s="157"/>
      <c r="N679" s="157"/>
      <c r="O679" s="157"/>
      <c r="P679" s="157"/>
      <c r="Q679" s="157"/>
      <c r="R679" s="157"/>
      <c r="S679" s="157"/>
      <c r="T679" s="157"/>
      <c r="U679" s="157"/>
      <c r="V679" s="157"/>
      <c r="W679" s="157"/>
      <c r="X679" s="157"/>
      <c r="Y679" s="157"/>
      <c r="Z679" s="157"/>
      <c r="AA679" s="157"/>
      <c r="AB679" s="157"/>
      <c r="AC679" s="157"/>
      <c r="AD679" s="157"/>
      <c r="AE679" s="157"/>
      <c r="AF679" s="157"/>
      <c r="AG679" s="157"/>
      <c r="AH679" s="157"/>
      <c r="AI679" s="157"/>
      <c r="AJ679" s="157"/>
      <c r="AK679" s="157"/>
      <c r="AL679" s="157"/>
      <c r="AM679" s="157"/>
      <c r="AN679" s="157"/>
      <c r="AO679" s="157"/>
      <c r="AP679" s="157"/>
      <c r="AQ679" s="157"/>
      <c r="AR679" s="157"/>
      <c r="AS679" s="157"/>
      <c r="AT679" s="157"/>
      <c r="AU679" s="157"/>
      <c r="AV679" s="157"/>
      <c r="AW679" s="157"/>
      <c r="AX679" s="157"/>
      <c r="AY679" s="157"/>
      <c r="AZ679" s="157"/>
      <c r="BA679" s="157"/>
      <c r="BB679" s="157"/>
      <c r="BC679" s="157"/>
      <c r="BD679" s="157"/>
      <c r="BE679" s="157"/>
      <c r="BF679" s="157"/>
      <c r="BG679" s="157"/>
      <c r="BH679" s="157"/>
      <c r="BI679" s="157"/>
      <c r="BJ679" s="157"/>
      <c r="BK679" s="157"/>
      <c r="BL679" s="157"/>
      <c r="BM679" s="157"/>
      <c r="BN679" s="157"/>
      <c r="BO679" s="157"/>
      <c r="BP679" s="157"/>
      <c r="BQ679" s="157"/>
      <c r="BR679" s="157"/>
      <c r="BS679" s="157"/>
      <c r="BT679" s="157"/>
      <c r="BU679" s="157"/>
      <c r="BV679" s="157"/>
      <c r="BW679" s="157"/>
      <c r="BX679" s="157"/>
      <c r="BY679" s="157"/>
      <c r="BZ679" s="157"/>
      <c r="CA679" s="157"/>
      <c r="CB679" s="157"/>
      <c r="CC679" s="157"/>
      <c r="CD679" s="157"/>
      <c r="CE679" s="157"/>
      <c r="CF679" s="157"/>
      <c r="CG679" s="157"/>
    </row>
    <row r="680" spans="1:85" ht="15">
      <c r="A680" s="157"/>
      <c r="B680" s="157"/>
      <c r="C680" s="157"/>
      <c r="D680" s="157"/>
      <c r="E680" s="155"/>
      <c r="F680" s="155"/>
      <c r="G680" s="155"/>
      <c r="H680" s="155"/>
      <c r="I680" s="155"/>
      <c r="J680" s="155"/>
      <c r="K680" s="155"/>
      <c r="L680" s="155"/>
      <c r="M680" s="157"/>
      <c r="N680" s="157"/>
      <c r="O680" s="157"/>
      <c r="P680" s="157"/>
      <c r="Q680" s="157"/>
      <c r="R680" s="157"/>
      <c r="S680" s="157"/>
      <c r="T680" s="157"/>
      <c r="U680" s="157"/>
      <c r="V680" s="157"/>
      <c r="W680" s="157"/>
      <c r="X680" s="157"/>
      <c r="Y680" s="157"/>
      <c r="Z680" s="157"/>
      <c r="AA680" s="157"/>
      <c r="AB680" s="157"/>
      <c r="AC680" s="157"/>
      <c r="AD680" s="157"/>
      <c r="AE680" s="157"/>
      <c r="AF680" s="157"/>
      <c r="AG680" s="157"/>
      <c r="AH680" s="157"/>
      <c r="AI680" s="157"/>
      <c r="AJ680" s="157"/>
      <c r="AK680" s="157"/>
      <c r="AL680" s="157"/>
      <c r="AM680" s="157"/>
      <c r="AN680" s="157"/>
      <c r="AO680" s="157"/>
      <c r="AP680" s="157"/>
      <c r="AQ680" s="157"/>
      <c r="AR680" s="157"/>
      <c r="AS680" s="157"/>
      <c r="AT680" s="157"/>
      <c r="AU680" s="157"/>
      <c r="AV680" s="157"/>
      <c r="AW680" s="157"/>
      <c r="AX680" s="157"/>
      <c r="AY680" s="157"/>
      <c r="AZ680" s="157"/>
      <c r="BA680" s="157"/>
      <c r="BB680" s="157"/>
      <c r="BC680" s="157"/>
      <c r="BD680" s="157"/>
      <c r="BE680" s="157"/>
      <c r="BF680" s="157"/>
      <c r="BG680" s="157"/>
      <c r="BH680" s="157"/>
      <c r="BI680" s="157"/>
      <c r="BJ680" s="157"/>
      <c r="BK680" s="157"/>
      <c r="BL680" s="157"/>
      <c r="BM680" s="157"/>
      <c r="BN680" s="157"/>
      <c r="BO680" s="157"/>
      <c r="BP680" s="157"/>
      <c r="BQ680" s="157"/>
      <c r="BR680" s="157"/>
      <c r="BS680" s="157"/>
      <c r="BT680" s="157"/>
      <c r="BU680" s="157"/>
      <c r="BV680" s="157"/>
      <c r="BW680" s="157"/>
      <c r="BX680" s="157"/>
      <c r="BY680" s="157"/>
      <c r="BZ680" s="157"/>
      <c r="CA680" s="157"/>
      <c r="CB680" s="157"/>
      <c r="CC680" s="157"/>
      <c r="CD680" s="157"/>
      <c r="CE680" s="157"/>
      <c r="CF680" s="157"/>
      <c r="CG680" s="157"/>
    </row>
    <row r="681" spans="1:85" ht="15">
      <c r="A681" s="157"/>
      <c r="B681" s="157"/>
      <c r="C681" s="157"/>
      <c r="D681" s="157"/>
      <c r="E681" s="155"/>
      <c r="F681" s="155"/>
      <c r="G681" s="155"/>
      <c r="H681" s="155"/>
      <c r="I681" s="155"/>
      <c r="J681" s="155"/>
      <c r="K681" s="155"/>
      <c r="L681" s="155"/>
      <c r="M681" s="157"/>
      <c r="N681" s="157"/>
      <c r="O681" s="157"/>
      <c r="P681" s="157"/>
      <c r="Q681" s="157"/>
      <c r="R681" s="157"/>
      <c r="S681" s="157"/>
      <c r="T681" s="157"/>
      <c r="U681" s="157"/>
      <c r="V681" s="157"/>
      <c r="W681" s="157"/>
      <c r="X681" s="157"/>
      <c r="Y681" s="157"/>
      <c r="Z681" s="157"/>
      <c r="AA681" s="157"/>
      <c r="AB681" s="157"/>
      <c r="AC681" s="157"/>
      <c r="AD681" s="157"/>
      <c r="AE681" s="157"/>
      <c r="AF681" s="157"/>
      <c r="AG681" s="157"/>
      <c r="AH681" s="157"/>
      <c r="AI681" s="157"/>
      <c r="AJ681" s="157"/>
      <c r="AK681" s="157"/>
      <c r="AL681" s="157"/>
      <c r="AM681" s="157"/>
      <c r="AN681" s="157"/>
      <c r="AO681" s="157"/>
      <c r="AP681" s="157"/>
      <c r="AQ681" s="157"/>
      <c r="AR681" s="157"/>
      <c r="AS681" s="157"/>
      <c r="AT681" s="157"/>
      <c r="AU681" s="157"/>
      <c r="AV681" s="157"/>
      <c r="AW681" s="157"/>
      <c r="AX681" s="157"/>
      <c r="AY681" s="157"/>
      <c r="AZ681" s="157"/>
      <c r="BA681" s="157"/>
      <c r="BB681" s="157"/>
      <c r="BC681" s="157"/>
      <c r="BD681" s="157"/>
      <c r="BE681" s="157"/>
      <c r="BF681" s="157"/>
      <c r="BG681" s="157"/>
      <c r="BH681" s="157"/>
      <c r="BI681" s="157"/>
      <c r="BJ681" s="157"/>
      <c r="BK681" s="157"/>
      <c r="BL681" s="157"/>
      <c r="BM681" s="157"/>
      <c r="BN681" s="157"/>
      <c r="BO681" s="157"/>
      <c r="BP681" s="157"/>
      <c r="BQ681" s="157"/>
      <c r="BR681" s="157"/>
      <c r="BS681" s="157"/>
      <c r="BT681" s="157"/>
      <c r="BU681" s="157"/>
      <c r="BV681" s="157"/>
      <c r="BW681" s="157"/>
      <c r="BX681" s="157"/>
      <c r="BY681" s="157"/>
      <c r="BZ681" s="157"/>
      <c r="CA681" s="157"/>
      <c r="CB681" s="157"/>
      <c r="CC681" s="157"/>
      <c r="CD681" s="157"/>
      <c r="CE681" s="157"/>
      <c r="CF681" s="157"/>
      <c r="CG681" s="157"/>
    </row>
    <row r="682" spans="1:85" ht="15">
      <c r="A682" s="157"/>
      <c r="B682" s="157"/>
      <c r="C682" s="157"/>
      <c r="D682" s="157"/>
      <c r="E682" s="155"/>
      <c r="F682" s="155"/>
      <c r="G682" s="155"/>
      <c r="H682" s="155"/>
      <c r="I682" s="155"/>
      <c r="J682" s="155"/>
      <c r="K682" s="155"/>
      <c r="L682" s="155"/>
      <c r="M682" s="157"/>
      <c r="N682" s="157"/>
      <c r="O682" s="157"/>
      <c r="P682" s="157"/>
      <c r="Q682" s="157"/>
      <c r="R682" s="157"/>
      <c r="S682" s="157"/>
      <c r="T682" s="157"/>
      <c r="U682" s="157"/>
      <c r="V682" s="157"/>
      <c r="W682" s="157"/>
      <c r="X682" s="157"/>
      <c r="Y682" s="157"/>
      <c r="Z682" s="157"/>
      <c r="AA682" s="157"/>
      <c r="AB682" s="157"/>
      <c r="AC682" s="157"/>
      <c r="AD682" s="157"/>
      <c r="AE682" s="157"/>
      <c r="AF682" s="157"/>
      <c r="AG682" s="157"/>
      <c r="AH682" s="157"/>
      <c r="AI682" s="157"/>
      <c r="AJ682" s="157"/>
      <c r="AK682" s="157"/>
      <c r="AL682" s="157"/>
      <c r="AM682" s="157"/>
      <c r="AN682" s="157"/>
      <c r="AO682" s="157"/>
      <c r="AP682" s="157"/>
      <c r="AQ682" s="157"/>
      <c r="AR682" s="157"/>
      <c r="AS682" s="157"/>
      <c r="AT682" s="157"/>
      <c r="AU682" s="157"/>
      <c r="AV682" s="157"/>
      <c r="AW682" s="157"/>
      <c r="AX682" s="157"/>
      <c r="AY682" s="157"/>
      <c r="AZ682" s="157"/>
      <c r="BA682" s="157"/>
      <c r="BB682" s="157"/>
      <c r="BC682" s="157"/>
      <c r="BD682" s="157"/>
      <c r="BE682" s="157"/>
      <c r="BF682" s="157"/>
      <c r="BG682" s="157"/>
      <c r="BH682" s="157"/>
      <c r="BI682" s="157"/>
      <c r="BJ682" s="157"/>
      <c r="BK682" s="157"/>
      <c r="BL682" s="157"/>
      <c r="BM682" s="157"/>
      <c r="BN682" s="157"/>
      <c r="BO682" s="157"/>
      <c r="BP682" s="157"/>
      <c r="BQ682" s="157"/>
      <c r="BR682" s="157"/>
      <c r="BS682" s="157"/>
      <c r="BT682" s="157"/>
      <c r="BU682" s="157"/>
      <c r="BV682" s="157"/>
      <c r="BW682" s="157"/>
      <c r="BX682" s="157"/>
      <c r="BY682" s="157"/>
      <c r="BZ682" s="157"/>
      <c r="CA682" s="157"/>
      <c r="CB682" s="157"/>
      <c r="CC682" s="157"/>
      <c r="CD682" s="157"/>
      <c r="CE682" s="157"/>
      <c r="CF682" s="157"/>
      <c r="CG682" s="157"/>
    </row>
    <row r="683" spans="1:85" ht="15">
      <c r="A683" s="157"/>
      <c r="B683" s="157"/>
      <c r="C683" s="157"/>
      <c r="D683" s="157"/>
      <c r="E683" s="155"/>
      <c r="F683" s="155"/>
      <c r="G683" s="155"/>
      <c r="H683" s="155"/>
      <c r="I683" s="155"/>
      <c r="J683" s="155"/>
      <c r="K683" s="155"/>
      <c r="L683" s="155"/>
      <c r="M683" s="157"/>
      <c r="N683" s="157"/>
      <c r="O683" s="157"/>
      <c r="P683" s="157"/>
      <c r="Q683" s="157"/>
      <c r="R683" s="157"/>
      <c r="S683" s="157"/>
      <c r="T683" s="157"/>
      <c r="U683" s="157"/>
      <c r="V683" s="157"/>
      <c r="W683" s="157"/>
      <c r="X683" s="157"/>
      <c r="Y683" s="157"/>
      <c r="Z683" s="157"/>
      <c r="AA683" s="157"/>
      <c r="AB683" s="157"/>
      <c r="AC683" s="157"/>
      <c r="AD683" s="157"/>
      <c r="AE683" s="157"/>
      <c r="AF683" s="157"/>
      <c r="AG683" s="157"/>
      <c r="AH683" s="157"/>
      <c r="AI683" s="157"/>
      <c r="AJ683" s="157"/>
      <c r="AK683" s="157"/>
      <c r="AL683" s="157"/>
      <c r="AM683" s="157"/>
      <c r="AN683" s="157"/>
      <c r="AO683" s="157"/>
      <c r="AP683" s="157"/>
      <c r="AQ683" s="157"/>
      <c r="AR683" s="157"/>
      <c r="AS683" s="157"/>
      <c r="AT683" s="157"/>
      <c r="AU683" s="157"/>
      <c r="AV683" s="157"/>
      <c r="AW683" s="157"/>
      <c r="AX683" s="157"/>
      <c r="AY683" s="157"/>
      <c r="AZ683" s="157"/>
      <c r="BA683" s="157"/>
      <c r="BB683" s="157"/>
      <c r="BC683" s="157"/>
      <c r="BD683" s="157"/>
      <c r="BE683" s="157"/>
      <c r="BF683" s="157"/>
      <c r="BG683" s="157"/>
      <c r="BH683" s="157"/>
      <c r="BI683" s="157"/>
      <c r="BJ683" s="157"/>
      <c r="BK683" s="157"/>
      <c r="BL683" s="157"/>
      <c r="BM683" s="157"/>
      <c r="BN683" s="157"/>
      <c r="BO683" s="157"/>
      <c r="BP683" s="157"/>
      <c r="BQ683" s="157"/>
      <c r="BR683" s="157"/>
      <c r="BS683" s="157"/>
      <c r="BT683" s="157"/>
      <c r="BU683" s="157"/>
      <c r="BV683" s="157"/>
      <c r="BW683" s="157"/>
      <c r="BX683" s="157"/>
      <c r="BY683" s="157"/>
      <c r="BZ683" s="157"/>
      <c r="CA683" s="157"/>
      <c r="CB683" s="157"/>
      <c r="CC683" s="157"/>
      <c r="CD683" s="157"/>
      <c r="CE683" s="157"/>
      <c r="CF683" s="157"/>
      <c r="CG683" s="157"/>
    </row>
    <row r="684" spans="1:85" ht="15">
      <c r="A684" s="157"/>
      <c r="B684" s="157"/>
      <c r="C684" s="157"/>
      <c r="D684" s="157"/>
      <c r="E684" s="155"/>
      <c r="F684" s="155"/>
      <c r="G684" s="155"/>
      <c r="H684" s="155"/>
      <c r="I684" s="155"/>
      <c r="J684" s="155"/>
      <c r="K684" s="155"/>
      <c r="L684" s="155"/>
      <c r="M684" s="157"/>
      <c r="N684" s="157"/>
      <c r="O684" s="157"/>
      <c r="P684" s="157"/>
      <c r="Q684" s="157"/>
      <c r="R684" s="157"/>
      <c r="S684" s="157"/>
      <c r="T684" s="157"/>
      <c r="U684" s="157"/>
      <c r="V684" s="157"/>
      <c r="W684" s="157"/>
      <c r="X684" s="157"/>
      <c r="Y684" s="157"/>
      <c r="Z684" s="157"/>
      <c r="AA684" s="157"/>
      <c r="AB684" s="157"/>
      <c r="AC684" s="157"/>
      <c r="AD684" s="157"/>
      <c r="AE684" s="157"/>
      <c r="AF684" s="157"/>
      <c r="AG684" s="157"/>
      <c r="AH684" s="157"/>
      <c r="AI684" s="157"/>
      <c r="AJ684" s="157"/>
      <c r="AK684" s="157"/>
      <c r="AL684" s="157"/>
      <c r="AM684" s="157"/>
      <c r="AN684" s="157"/>
      <c r="AO684" s="157"/>
      <c r="AP684" s="157"/>
      <c r="AQ684" s="157"/>
      <c r="AR684" s="157"/>
      <c r="AS684" s="157"/>
      <c r="AT684" s="157"/>
      <c r="AU684" s="157"/>
      <c r="AV684" s="157"/>
      <c r="AW684" s="157"/>
      <c r="AX684" s="157"/>
      <c r="AY684" s="157"/>
      <c r="AZ684" s="157"/>
      <c r="BA684" s="157"/>
      <c r="BB684" s="157"/>
      <c r="BC684" s="157"/>
      <c r="BD684" s="157"/>
      <c r="BE684" s="157"/>
      <c r="BF684" s="157"/>
      <c r="BG684" s="157"/>
      <c r="BH684" s="157"/>
      <c r="BI684" s="157"/>
      <c r="BJ684" s="157"/>
      <c r="BK684" s="157"/>
      <c r="BL684" s="157"/>
      <c r="BM684" s="157"/>
      <c r="BN684" s="157"/>
      <c r="BO684" s="157"/>
      <c r="BP684" s="157"/>
      <c r="BQ684" s="157"/>
      <c r="BR684" s="157"/>
      <c r="BS684" s="157"/>
      <c r="BT684" s="157"/>
      <c r="BU684" s="157"/>
      <c r="BV684" s="157"/>
      <c r="BW684" s="157"/>
      <c r="BX684" s="157"/>
      <c r="BY684" s="157"/>
      <c r="BZ684" s="157"/>
      <c r="CA684" s="157"/>
      <c r="CB684" s="157"/>
      <c r="CC684" s="157"/>
      <c r="CD684" s="157"/>
      <c r="CE684" s="157"/>
      <c r="CF684" s="157"/>
      <c r="CG684" s="157"/>
    </row>
    <row r="685" spans="1:85" ht="15">
      <c r="A685" s="157"/>
      <c r="B685" s="157"/>
      <c r="C685" s="157"/>
      <c r="D685" s="157"/>
      <c r="E685" s="155"/>
      <c r="F685" s="155"/>
      <c r="G685" s="155"/>
      <c r="H685" s="155"/>
      <c r="I685" s="155"/>
      <c r="J685" s="155"/>
      <c r="K685" s="155"/>
      <c r="L685" s="155"/>
      <c r="M685" s="157"/>
      <c r="N685" s="157"/>
      <c r="O685" s="157"/>
      <c r="P685" s="157"/>
      <c r="Q685" s="157"/>
      <c r="R685" s="157"/>
      <c r="S685" s="157"/>
      <c r="T685" s="157"/>
      <c r="U685" s="157"/>
      <c r="V685" s="157"/>
      <c r="W685" s="157"/>
      <c r="X685" s="157"/>
      <c r="Y685" s="157"/>
      <c r="Z685" s="157"/>
      <c r="AA685" s="157"/>
      <c r="AB685" s="157"/>
      <c r="AC685" s="157"/>
      <c r="AD685" s="157"/>
      <c r="AE685" s="157"/>
      <c r="AF685" s="157"/>
      <c r="AG685" s="157"/>
      <c r="AH685" s="157"/>
      <c r="AI685" s="157"/>
      <c r="AJ685" s="157"/>
      <c r="AK685" s="157"/>
      <c r="AL685" s="157"/>
      <c r="AM685" s="157"/>
      <c r="AN685" s="157"/>
      <c r="AO685" s="157"/>
      <c r="AP685" s="157"/>
      <c r="AQ685" s="157"/>
      <c r="AR685" s="157"/>
      <c r="AS685" s="157"/>
      <c r="AT685" s="157"/>
      <c r="AU685" s="157"/>
      <c r="AV685" s="157"/>
      <c r="AW685" s="157"/>
      <c r="AX685" s="157"/>
      <c r="AY685" s="157"/>
      <c r="AZ685" s="157"/>
      <c r="BA685" s="157"/>
      <c r="BB685" s="157"/>
      <c r="BC685" s="157"/>
      <c r="BD685" s="157"/>
      <c r="BE685" s="157"/>
      <c r="BF685" s="157"/>
      <c r="BG685" s="157"/>
      <c r="BH685" s="157"/>
      <c r="BI685" s="157"/>
      <c r="BJ685" s="157"/>
      <c r="BK685" s="157"/>
      <c r="BL685" s="157"/>
      <c r="BM685" s="157"/>
      <c r="BN685" s="157"/>
      <c r="BO685" s="157"/>
      <c r="BP685" s="157"/>
      <c r="BQ685" s="157"/>
      <c r="BR685" s="157"/>
      <c r="BS685" s="157"/>
      <c r="BT685" s="157"/>
      <c r="BU685" s="157"/>
      <c r="BV685" s="157"/>
      <c r="BW685" s="157"/>
      <c r="BX685" s="157"/>
      <c r="BY685" s="157"/>
      <c r="BZ685" s="157"/>
      <c r="CA685" s="157"/>
      <c r="CB685" s="157"/>
      <c r="CC685" s="157"/>
      <c r="CD685" s="157"/>
      <c r="CE685" s="157"/>
      <c r="CF685" s="157"/>
      <c r="CG685" s="157"/>
    </row>
    <row r="686" spans="1:85" ht="15">
      <c r="A686" s="157"/>
      <c r="B686" s="157"/>
      <c r="C686" s="157"/>
      <c r="D686" s="157"/>
      <c r="E686" s="155"/>
      <c r="F686" s="155"/>
      <c r="G686" s="155"/>
      <c r="H686" s="155"/>
      <c r="I686" s="155"/>
      <c r="J686" s="155"/>
      <c r="K686" s="155"/>
      <c r="L686" s="155"/>
      <c r="M686" s="157"/>
      <c r="N686" s="157"/>
      <c r="O686" s="157"/>
      <c r="P686" s="157"/>
      <c r="Q686" s="157"/>
      <c r="R686" s="157"/>
      <c r="S686" s="157"/>
      <c r="T686" s="157"/>
      <c r="U686" s="157"/>
      <c r="V686" s="157"/>
      <c r="W686" s="157"/>
      <c r="X686" s="157"/>
      <c r="Y686" s="157"/>
      <c r="Z686" s="157"/>
      <c r="AA686" s="157"/>
      <c r="AB686" s="157"/>
      <c r="AC686" s="157"/>
      <c r="AD686" s="157"/>
      <c r="AE686" s="157"/>
      <c r="AF686" s="157"/>
      <c r="AG686" s="157"/>
      <c r="AH686" s="157"/>
      <c r="AI686" s="157"/>
      <c r="AJ686" s="157"/>
      <c r="AK686" s="157"/>
      <c r="AL686" s="157"/>
      <c r="AM686" s="157"/>
      <c r="AN686" s="157"/>
      <c r="AO686" s="157"/>
      <c r="AP686" s="157"/>
      <c r="AQ686" s="157"/>
      <c r="AR686" s="157"/>
      <c r="AS686" s="157"/>
      <c r="AT686" s="157"/>
      <c r="AU686" s="157"/>
      <c r="AV686" s="157"/>
      <c r="AW686" s="157"/>
      <c r="AX686" s="157"/>
      <c r="AY686" s="157"/>
      <c r="AZ686" s="157"/>
      <c r="BA686" s="157"/>
      <c r="BB686" s="157"/>
      <c r="BC686" s="157"/>
      <c r="BD686" s="157"/>
      <c r="BE686" s="157"/>
      <c r="BF686" s="157"/>
      <c r="BG686" s="157"/>
      <c r="BH686" s="157"/>
      <c r="BI686" s="157"/>
      <c r="BJ686" s="157"/>
      <c r="BK686" s="157"/>
      <c r="BL686" s="157"/>
      <c r="BM686" s="157"/>
      <c r="BN686" s="157"/>
      <c r="BO686" s="157"/>
      <c r="BP686" s="157"/>
      <c r="BQ686" s="157"/>
      <c r="BR686" s="157"/>
      <c r="BS686" s="157"/>
      <c r="BT686" s="157"/>
      <c r="BU686" s="157"/>
      <c r="BV686" s="157"/>
      <c r="BW686" s="157"/>
      <c r="BX686" s="157"/>
      <c r="BY686" s="157"/>
      <c r="BZ686" s="157"/>
      <c r="CA686" s="157"/>
      <c r="CB686" s="157"/>
      <c r="CC686" s="157"/>
      <c r="CD686" s="157"/>
      <c r="CE686" s="157"/>
      <c r="CF686" s="157"/>
      <c r="CG686" s="157"/>
    </row>
    <row r="687" spans="1:85" ht="15">
      <c r="A687" s="157"/>
      <c r="B687" s="157"/>
      <c r="C687" s="157"/>
      <c r="D687" s="157"/>
      <c r="E687" s="155"/>
      <c r="F687" s="155"/>
      <c r="G687" s="155"/>
      <c r="H687" s="155"/>
      <c r="I687" s="155"/>
      <c r="J687" s="155"/>
      <c r="K687" s="155"/>
      <c r="L687" s="155"/>
      <c r="M687" s="157"/>
      <c r="N687" s="157"/>
      <c r="O687" s="157"/>
      <c r="P687" s="157"/>
      <c r="Q687" s="157"/>
      <c r="R687" s="157"/>
      <c r="S687" s="157"/>
      <c r="T687" s="157"/>
      <c r="U687" s="157"/>
      <c r="V687" s="157"/>
      <c r="W687" s="157"/>
      <c r="X687" s="157"/>
      <c r="Y687" s="157"/>
      <c r="Z687" s="157"/>
      <c r="AA687" s="157"/>
      <c r="AB687" s="157"/>
      <c r="AC687" s="157"/>
      <c r="AD687" s="157"/>
      <c r="AE687" s="157"/>
      <c r="AF687" s="157"/>
      <c r="AG687" s="157"/>
      <c r="AH687" s="157"/>
      <c r="AI687" s="157"/>
      <c r="AJ687" s="157"/>
      <c r="AK687" s="157"/>
      <c r="AL687" s="157"/>
      <c r="AM687" s="157"/>
      <c r="AN687" s="157"/>
      <c r="AO687" s="157"/>
      <c r="AP687" s="157"/>
      <c r="AQ687" s="157"/>
      <c r="AR687" s="157"/>
      <c r="AS687" s="157"/>
      <c r="AT687" s="157"/>
      <c r="AU687" s="157"/>
      <c r="AV687" s="157"/>
      <c r="AW687" s="157"/>
      <c r="AX687" s="157"/>
      <c r="AY687" s="157"/>
      <c r="AZ687" s="157"/>
      <c r="BA687" s="157"/>
      <c r="BB687" s="157"/>
      <c r="BC687" s="157"/>
      <c r="BD687" s="157"/>
      <c r="BE687" s="157"/>
      <c r="BF687" s="157"/>
      <c r="BG687" s="157"/>
      <c r="BH687" s="157"/>
      <c r="BI687" s="157"/>
      <c r="BJ687" s="157"/>
      <c r="BK687" s="157"/>
      <c r="BL687" s="157"/>
      <c r="BM687" s="157"/>
      <c r="BN687" s="157"/>
      <c r="BO687" s="157"/>
      <c r="BP687" s="157"/>
      <c r="BQ687" s="157"/>
      <c r="BR687" s="157"/>
      <c r="BS687" s="157"/>
      <c r="BT687" s="157"/>
      <c r="BU687" s="157"/>
      <c r="BV687" s="157"/>
      <c r="BW687" s="157"/>
      <c r="BX687" s="157"/>
      <c r="BY687" s="157"/>
      <c r="BZ687" s="157"/>
      <c r="CA687" s="157"/>
      <c r="CB687" s="157"/>
      <c r="CC687" s="157"/>
      <c r="CD687" s="157"/>
      <c r="CE687" s="157"/>
      <c r="CF687" s="157"/>
      <c r="CG687" s="157"/>
    </row>
    <row r="688" spans="1:85" ht="15">
      <c r="A688" s="157"/>
      <c r="B688" s="157"/>
      <c r="C688" s="157"/>
      <c r="D688" s="157"/>
      <c r="E688" s="155"/>
      <c r="F688" s="155"/>
      <c r="G688" s="155"/>
      <c r="H688" s="155"/>
      <c r="I688" s="155"/>
      <c r="J688" s="155"/>
      <c r="K688" s="155"/>
      <c r="L688" s="155"/>
      <c r="M688" s="157"/>
      <c r="N688" s="157"/>
      <c r="O688" s="157"/>
      <c r="P688" s="157"/>
      <c r="Q688" s="157"/>
      <c r="R688" s="157"/>
      <c r="S688" s="157"/>
      <c r="T688" s="157"/>
      <c r="U688" s="157"/>
      <c r="V688" s="157"/>
      <c r="W688" s="157"/>
      <c r="X688" s="157"/>
      <c r="Y688" s="157"/>
      <c r="Z688" s="157"/>
      <c r="AA688" s="157"/>
      <c r="AB688" s="157"/>
      <c r="AC688" s="157"/>
      <c r="AD688" s="157"/>
      <c r="AE688" s="157"/>
      <c r="AF688" s="157"/>
      <c r="AG688" s="157"/>
      <c r="AH688" s="157"/>
      <c r="AI688" s="157"/>
      <c r="AJ688" s="157"/>
      <c r="AK688" s="157"/>
      <c r="AL688" s="157"/>
      <c r="AM688" s="157"/>
      <c r="AN688" s="157"/>
      <c r="AO688" s="157"/>
      <c r="AP688" s="157"/>
      <c r="AQ688" s="157"/>
      <c r="AR688" s="157"/>
      <c r="AS688" s="157"/>
      <c r="AT688" s="157"/>
      <c r="AU688" s="157"/>
      <c r="AV688" s="157"/>
      <c r="AW688" s="157"/>
      <c r="AX688" s="157"/>
      <c r="AY688" s="157"/>
      <c r="AZ688" s="157"/>
      <c r="BA688" s="157"/>
      <c r="BB688" s="157"/>
      <c r="BC688" s="157"/>
      <c r="BD688" s="157"/>
      <c r="BE688" s="157"/>
      <c r="BF688" s="157"/>
      <c r="BG688" s="157"/>
      <c r="BH688" s="157"/>
      <c r="BI688" s="157"/>
      <c r="BJ688" s="157"/>
      <c r="BK688" s="157"/>
      <c r="BL688" s="157"/>
      <c r="BM688" s="157"/>
      <c r="BN688" s="157"/>
      <c r="BO688" s="157"/>
      <c r="BP688" s="157"/>
      <c r="BQ688" s="157"/>
      <c r="BR688" s="157"/>
      <c r="BS688" s="157"/>
      <c r="BT688" s="157"/>
      <c r="BU688" s="157"/>
      <c r="BV688" s="157"/>
      <c r="BW688" s="157"/>
      <c r="BX688" s="157"/>
      <c r="BY688" s="157"/>
      <c r="BZ688" s="157"/>
      <c r="CA688" s="157"/>
      <c r="CB688" s="157"/>
      <c r="CC688" s="157"/>
      <c r="CD688" s="157"/>
      <c r="CE688" s="157"/>
      <c r="CF688" s="157"/>
      <c r="CG688" s="157"/>
    </row>
    <row r="689" spans="1:85" ht="15">
      <c r="A689" s="157"/>
      <c r="B689" s="157"/>
      <c r="C689" s="157"/>
      <c r="D689" s="157"/>
      <c r="E689" s="155"/>
      <c r="F689" s="155"/>
      <c r="G689" s="155"/>
      <c r="H689" s="155"/>
      <c r="I689" s="155"/>
      <c r="J689" s="155"/>
      <c r="K689" s="155"/>
      <c r="L689" s="155"/>
      <c r="M689" s="157"/>
      <c r="N689" s="157"/>
      <c r="O689" s="157"/>
      <c r="P689" s="157"/>
      <c r="Q689" s="157"/>
      <c r="R689" s="157"/>
      <c r="S689" s="157"/>
      <c r="T689" s="157"/>
      <c r="U689" s="157"/>
      <c r="V689" s="157"/>
      <c r="W689" s="157"/>
      <c r="X689" s="157"/>
      <c r="Y689" s="157"/>
      <c r="Z689" s="157"/>
      <c r="AA689" s="157"/>
      <c r="AB689" s="157"/>
      <c r="AC689" s="157"/>
      <c r="AD689" s="157"/>
      <c r="AE689" s="157"/>
      <c r="AF689" s="157"/>
      <c r="AG689" s="157"/>
      <c r="AH689" s="157"/>
      <c r="AI689" s="157"/>
      <c r="AJ689" s="157"/>
      <c r="AK689" s="157"/>
      <c r="AL689" s="157"/>
      <c r="AM689" s="157"/>
      <c r="AN689" s="157"/>
      <c r="AO689" s="157"/>
      <c r="AP689" s="157"/>
      <c r="AQ689" s="157"/>
      <c r="AR689" s="157"/>
      <c r="AS689" s="157"/>
      <c r="AT689" s="157"/>
      <c r="AU689" s="157"/>
      <c r="AV689" s="157"/>
      <c r="AW689" s="157"/>
      <c r="AX689" s="157"/>
      <c r="AY689" s="157"/>
      <c r="AZ689" s="157"/>
      <c r="BA689" s="157"/>
      <c r="BB689" s="157"/>
      <c r="BC689" s="157"/>
      <c r="BD689" s="157"/>
      <c r="BE689" s="157"/>
      <c r="BF689" s="157"/>
      <c r="BG689" s="157"/>
      <c r="BH689" s="157"/>
      <c r="BI689" s="157"/>
      <c r="BJ689" s="157"/>
      <c r="BK689" s="157"/>
      <c r="BL689" s="157"/>
      <c r="BM689" s="157"/>
      <c r="BN689" s="157"/>
      <c r="BO689" s="157"/>
      <c r="BP689" s="157"/>
      <c r="BQ689" s="157"/>
      <c r="BR689" s="157"/>
      <c r="BS689" s="157"/>
      <c r="BT689" s="157"/>
      <c r="BU689" s="157"/>
      <c r="BV689" s="157"/>
      <c r="BW689" s="157"/>
      <c r="BX689" s="157"/>
      <c r="BY689" s="157"/>
      <c r="BZ689" s="157"/>
      <c r="CA689" s="157"/>
      <c r="CB689" s="157"/>
      <c r="CC689" s="157"/>
      <c r="CD689" s="157"/>
      <c r="CE689" s="157"/>
      <c r="CF689" s="157"/>
      <c r="CG689" s="157"/>
    </row>
    <row r="690" ht="12.75">
      <c r="A690" s="157"/>
    </row>
    <row r="691" ht="12.75">
      <c r="A691" s="157"/>
    </row>
  </sheetData>
  <mergeCells count="10">
    <mergeCell ref="L5:L6"/>
    <mergeCell ref="C4:C6"/>
    <mergeCell ref="A1:L1"/>
    <mergeCell ref="E4:E6"/>
    <mergeCell ref="A4:A6"/>
    <mergeCell ref="D4:D6"/>
    <mergeCell ref="B4:B6"/>
    <mergeCell ref="F4:L4"/>
    <mergeCell ref="G5:K5"/>
    <mergeCell ref="F5:F6"/>
  </mergeCells>
  <printOptions/>
  <pageMargins left="0.3937007874015748" right="0.3937007874015748" top="1.1023622047244095" bottom="0.6299212598425197" header="0.4330708661417323" footer="0.5118110236220472"/>
  <pageSetup horizontalDpi="600" verticalDpi="600" orientation="landscape" paperSize="9" scale="60" r:id="rId1"/>
  <headerFooter alignWithMargins="0">
    <oddHeader>&amp;RZałącznik Nr 2
do Uchwał Nr ..........
Rady Miejskiej w Mszczonowie z dnia ..........</oddHeader>
  </headerFooter>
  <rowBreaks count="1" manualBreakCount="1"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Mszczonów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panjacek</dc:creator>
  <cp:keywords/>
  <dc:description/>
  <cp:lastModifiedBy>agolynska</cp:lastModifiedBy>
  <cp:lastPrinted>2008-12-08T09:32:21Z</cp:lastPrinted>
  <dcterms:created xsi:type="dcterms:W3CDTF">2008-11-10T09:14:14Z</dcterms:created>
  <dcterms:modified xsi:type="dcterms:W3CDTF">2008-12-08T09:32:38Z</dcterms:modified>
  <cp:category/>
  <cp:version/>
  <cp:contentType/>
  <cp:contentStatus/>
</cp:coreProperties>
</file>